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C:\work\GitHub\TimeTracker-Docs\FirstStepGuide\docs\docs\know-how\"/>
    </mc:Choice>
  </mc:AlternateContent>
  <xr:revisionPtr revIDLastSave="0" documentId="13_ncr:1_{3DCA40E0-BE6F-43E8-B979-C14BAC0DE47B}" xr6:coauthVersionLast="47" xr6:coauthVersionMax="47" xr10:uidLastSave="{00000000-0000-0000-0000-000000000000}"/>
  <bookViews>
    <workbookView xWindow="-120" yWindow="-120" windowWidth="29040" windowHeight="15720" activeTab="1" xr2:uid="{00000000-000D-0000-FFFF-FFFF00000000}"/>
  </bookViews>
  <sheets>
    <sheet name="はじめに" sheetId="3" r:id="rId1"/>
    <sheet name="ノウハウ一覧" sheetId="1" r:id="rId2"/>
    <sheet name="リスト" sheetId="2" state="hidden" r:id="rId3"/>
  </sheets>
  <definedNames>
    <definedName name="_xlnm._FilterDatabase" localSheetId="1" hidden="1">ノウハウ一覧!$B$5:$H$45</definedName>
    <definedName name="ノウハウの分類">リスト!$H$4:$H$7</definedName>
    <definedName name="運用">リスト!$E$4:$E$11</definedName>
    <definedName name="環境">リスト!$C$4:$C$11</definedName>
    <definedName name="操作">リスト!$D$4:$D$11</definedName>
    <definedName name="大分類">リスト!$C$3:$G$3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1" i="1" l="1"/>
  <c r="K11" i="1"/>
  <c r="J11" i="1"/>
  <c r="B11" i="1" s="1"/>
  <c r="L10" i="1"/>
  <c r="K10" i="1"/>
  <c r="B10" i="1" s="1"/>
  <c r="J10" i="1"/>
  <c r="L9" i="1"/>
  <c r="K9" i="1"/>
  <c r="J9"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8" i="1"/>
  <c r="K7" i="1"/>
  <c r="K6" i="1"/>
  <c r="B9" i="1" l="1"/>
  <c r="L39" i="1"/>
  <c r="J39" i="1"/>
  <c r="B39" i="1" s="1"/>
  <c r="L38" i="1"/>
  <c r="J38" i="1"/>
  <c r="B38" i="1" s="1"/>
  <c r="L37" i="1"/>
  <c r="J37" i="1"/>
  <c r="B37" i="1" s="1"/>
  <c r="L36" i="1"/>
  <c r="J36" i="1"/>
  <c r="L35" i="1"/>
  <c r="J35" i="1"/>
  <c r="L34" i="1"/>
  <c r="J34" i="1"/>
  <c r="L33" i="1"/>
  <c r="J33" i="1"/>
  <c r="L32" i="1"/>
  <c r="J32" i="1"/>
  <c r="L31" i="1"/>
  <c r="J31" i="1"/>
  <c r="L30" i="1"/>
  <c r="J30" i="1"/>
  <c r="L29" i="1"/>
  <c r="J29" i="1"/>
  <c r="L28" i="1"/>
  <c r="J28" i="1"/>
  <c r="L27" i="1"/>
  <c r="J27" i="1"/>
  <c r="L26" i="1"/>
  <c r="J26" i="1"/>
  <c r="L25" i="1"/>
  <c r="J25" i="1"/>
  <c r="L24" i="1"/>
  <c r="J24" i="1"/>
  <c r="L23" i="1"/>
  <c r="J23" i="1"/>
  <c r="L22" i="1"/>
  <c r="J22" i="1"/>
  <c r="L21" i="1"/>
  <c r="J21" i="1"/>
  <c r="B24" i="1" l="1"/>
  <c r="B34" i="1"/>
  <c r="B28" i="1"/>
  <c r="B36" i="1"/>
  <c r="B21" i="1"/>
  <c r="B30" i="1"/>
  <c r="B23" i="1"/>
  <c r="B35" i="1"/>
  <c r="B33" i="1"/>
  <c r="B32" i="1"/>
  <c r="B31" i="1"/>
  <c r="B29" i="1"/>
  <c r="B27" i="1"/>
  <c r="B26" i="1"/>
  <c r="B25" i="1"/>
  <c r="B22" i="1"/>
  <c r="L44" i="1"/>
  <c r="L43" i="1"/>
  <c r="L42" i="1"/>
  <c r="L41" i="1"/>
  <c r="L40" i="1"/>
  <c r="L20" i="1"/>
  <c r="L19" i="1"/>
  <c r="L18" i="1"/>
  <c r="L17" i="1"/>
  <c r="L16" i="1"/>
  <c r="L15" i="1"/>
  <c r="L14" i="1"/>
  <c r="L13" i="1"/>
  <c r="L12" i="1"/>
  <c r="L8" i="1"/>
  <c r="L7" i="1"/>
  <c r="L6" i="1"/>
  <c r="J8" i="1"/>
  <c r="J44" i="1"/>
  <c r="B44" i="1" s="1"/>
  <c r="J43" i="1"/>
  <c r="B43" i="1" s="1"/>
  <c r="J42" i="1"/>
  <c r="B42" i="1" s="1"/>
  <c r="J41" i="1"/>
  <c r="B41" i="1" s="1"/>
  <c r="J40" i="1"/>
  <c r="B40" i="1" s="1"/>
  <c r="J20" i="1"/>
  <c r="J19" i="1"/>
  <c r="J18" i="1"/>
  <c r="J17" i="1"/>
  <c r="J16" i="1"/>
  <c r="J15" i="1"/>
  <c r="J14" i="1"/>
  <c r="J13" i="1"/>
  <c r="J12" i="1"/>
  <c r="J7" i="1"/>
  <c r="J6" i="1"/>
  <c r="B7" i="1" l="1"/>
  <c r="B6" i="1"/>
  <c r="B8" i="1"/>
  <c r="B20" i="1"/>
  <c r="B19" i="1"/>
  <c r="B18" i="1"/>
  <c r="B13" i="1"/>
  <c r="B16" i="1"/>
  <c r="B17" i="1"/>
  <c r="B15" i="1"/>
  <c r="B14" i="1"/>
  <c r="B12" i="1"/>
</calcChain>
</file>

<file path=xl/sharedStrings.xml><?xml version="1.0" encoding="utf-8"?>
<sst xmlns="http://schemas.openxmlformats.org/spreadsheetml/2006/main" count="233" uniqueCount="117">
  <si>
    <t>No</t>
    <phoneticPr fontId="1"/>
  </si>
  <si>
    <t>分類</t>
    <rPh sb="0" eb="2">
      <t>ブンルイ</t>
    </rPh>
    <phoneticPr fontId="1"/>
  </si>
  <si>
    <t>大分類</t>
    <rPh sb="0" eb="3">
      <t>ダイブンルイ</t>
    </rPh>
    <phoneticPr fontId="1"/>
  </si>
  <si>
    <t>中分類</t>
    <rPh sb="0" eb="3">
      <t>チュウブンルイ</t>
    </rPh>
    <phoneticPr fontId="1"/>
  </si>
  <si>
    <t>小分類</t>
    <rPh sb="0" eb="3">
      <t>ショウブンルイ</t>
    </rPh>
    <phoneticPr fontId="1"/>
  </si>
  <si>
    <t>ノウハウ</t>
    <phoneticPr fontId="1"/>
  </si>
  <si>
    <t>対象</t>
    <rPh sb="0" eb="2">
      <t>タイショウ</t>
    </rPh>
    <phoneticPr fontId="1"/>
  </si>
  <si>
    <t>Good</t>
  </si>
  <si>
    <t>Good</t>
    <phoneticPr fontId="1"/>
  </si>
  <si>
    <t>Caution</t>
  </si>
  <si>
    <t>Caution</t>
    <phoneticPr fontId="1"/>
  </si>
  <si>
    <t>Danger</t>
  </si>
  <si>
    <t>Danger</t>
    <phoneticPr fontId="1"/>
  </si>
  <si>
    <t>　</t>
    <phoneticPr fontId="1"/>
  </si>
  <si>
    <t>内容</t>
    <rPh sb="0" eb="2">
      <t>ナイヨウ</t>
    </rPh>
    <phoneticPr fontId="1"/>
  </si>
  <si>
    <t>補足説明</t>
    <rPh sb="0" eb="4">
      <t>ホソクセツメイ</t>
    </rPh>
    <phoneticPr fontId="1"/>
  </si>
  <si>
    <t>環境</t>
    <rPh sb="0" eb="2">
      <t>カンキョウ</t>
    </rPh>
    <phoneticPr fontId="1"/>
  </si>
  <si>
    <t>操作</t>
    <rPh sb="0" eb="2">
      <t>ソウサ</t>
    </rPh>
    <phoneticPr fontId="1"/>
  </si>
  <si>
    <t>運用</t>
    <rPh sb="0" eb="2">
      <t>ウンヨウ</t>
    </rPh>
    <phoneticPr fontId="1"/>
  </si>
  <si>
    <t>サーバーPC</t>
  </si>
  <si>
    <t>サーバーPC</t>
    <phoneticPr fontId="1"/>
  </si>
  <si>
    <t>SQL Server</t>
  </si>
  <si>
    <t>SQL Server</t>
    <phoneticPr fontId="1"/>
  </si>
  <si>
    <t>IIS</t>
  </si>
  <si>
    <t>IIS</t>
    <phoneticPr fontId="1"/>
  </si>
  <si>
    <t>タイムシート</t>
  </si>
  <si>
    <t>タイムシート</t>
    <phoneticPr fontId="1"/>
  </si>
  <si>
    <t>ワークアイテム</t>
    <phoneticPr fontId="1"/>
  </si>
  <si>
    <t>ワークアイテム画面</t>
    <rPh sb="7" eb="9">
      <t>ガメン</t>
    </rPh>
    <phoneticPr fontId="1"/>
  </si>
  <si>
    <t>ピボット分析</t>
    <rPh sb="4" eb="6">
      <t>ブンセキ</t>
    </rPh>
    <phoneticPr fontId="1"/>
  </si>
  <si>
    <t>システム管理画面</t>
    <rPh sb="4" eb="6">
      <t>カンリ</t>
    </rPh>
    <rPh sb="6" eb="8">
      <t>ガメン</t>
    </rPh>
    <phoneticPr fontId="1"/>
  </si>
  <si>
    <t>WebAPI</t>
    <phoneticPr fontId="1"/>
  </si>
  <si>
    <t>プロジェクト</t>
    <phoneticPr fontId="1"/>
  </si>
  <si>
    <t>WBS</t>
    <phoneticPr fontId="1"/>
  </si>
  <si>
    <t>工数入力</t>
    <rPh sb="0" eb="4">
      <t>コウスウニュウリョク</t>
    </rPh>
    <phoneticPr fontId="1"/>
  </si>
  <si>
    <t>項目番号</t>
    <rPh sb="0" eb="2">
      <t>コウモク</t>
    </rPh>
    <rPh sb="2" eb="4">
      <t>バンゴウ</t>
    </rPh>
    <phoneticPr fontId="1"/>
  </si>
  <si>
    <t>□</t>
    <phoneticPr fontId="1"/>
  </si>
  <si>
    <t>定期的にサーバーPCの負荷を計測し、
リソース不足があればスペックアップを検討ください。</t>
    <phoneticPr fontId="1"/>
  </si>
  <si>
    <t>不可の計測対象と方法は、以下のページを参照ください。
https://timetracker.commmune.com/view/knowledgebase/post/5334
確認２：サーバーPCの処理負荷は高くないか</t>
    <rPh sb="0" eb="2">
      <t>フカ</t>
    </rPh>
    <rPh sb="3" eb="7">
      <t>ケイソクタイショウ</t>
    </rPh>
    <rPh sb="8" eb="10">
      <t>ホウホウ</t>
    </rPh>
    <rPh sb="12" eb="14">
      <t>イカ</t>
    </rPh>
    <rPh sb="19" eb="21">
      <t>サンショウ</t>
    </rPh>
    <phoneticPr fontId="1"/>
  </si>
  <si>
    <t>リバプロやロードバランサーを介して公開する場合はタイムアウト時間を設計しましょう。
例）タイムアウト時間が早すぎると途中で処理が切られます。</t>
    <phoneticPr fontId="1"/>
  </si>
  <si>
    <t>同じタイミングで多数のユーザー（600規模）がアクセスする場合はサーバーPCを分けてください。</t>
    <phoneticPr fontId="1"/>
  </si>
  <si>
    <t>詳細は以下を参照してください。
https://dcinchelp.zendesk.com/hc/ja/articles/115015683547</t>
    <rPh sb="0" eb="2">
      <t>ショウサイ</t>
    </rPh>
    <rPh sb="3" eb="5">
      <t>イカ</t>
    </rPh>
    <rPh sb="6" eb="8">
      <t>サンショウ</t>
    </rPh>
    <phoneticPr fontId="1"/>
  </si>
  <si>
    <t>無償版（Express Edition）は10ライセンスまで。
超える場合は有償版を導入してください。</t>
    <rPh sb="32" eb="33">
      <t>コ</t>
    </rPh>
    <rPh sb="35" eb="37">
      <t>バアイ</t>
    </rPh>
    <rPh sb="38" eb="41">
      <t>ユウショウバン</t>
    </rPh>
    <rPh sb="42" eb="44">
      <t>ドウニュウ</t>
    </rPh>
    <phoneticPr fontId="1"/>
  </si>
  <si>
    <t>有償版を使っている場合、使用するメモリの上限を設定してください。</t>
    <phoneticPr fontId="1"/>
  </si>
  <si>
    <t>SSL証明書を適用（URLを「https」)にしないと使えない機能があります。</t>
    <rPh sb="3" eb="6">
      <t>ショウメイショ</t>
    </rPh>
    <rPh sb="7" eb="9">
      <t>テキヨウ</t>
    </rPh>
    <rPh sb="27" eb="28">
      <t>ツカ</t>
    </rPh>
    <rPh sb="31" eb="33">
      <t>キノウ</t>
    </rPh>
    <phoneticPr fontId="1"/>
  </si>
  <si>
    <t>画面の倍率は100%で表示してください。</t>
    <phoneticPr fontId="1"/>
  </si>
  <si>
    <t xml:space="preserve">対象は以下です。
・ブラウザの表示倍率
・OSのディスプレイの設定にある「テキスト、アプリ、
　その他の項目のサイズを変更する」の倍率 </t>
    <rPh sb="0" eb="2">
      <t>タイショウ</t>
    </rPh>
    <rPh sb="3" eb="5">
      <t>イカ</t>
    </rPh>
    <phoneticPr fontId="1"/>
  </si>
  <si>
    <t>1つのプロジェクトで作成するワークアイテム数は1,000以内を推奨します。</t>
    <rPh sb="10" eb="12">
      <t>サクセイ</t>
    </rPh>
    <rPh sb="28" eb="30">
      <t>イナイ</t>
    </rPh>
    <phoneticPr fontId="1"/>
  </si>
  <si>
    <t>パッケージとタスクを使い分けましょう</t>
    <phoneticPr fontId="1"/>
  </si>
  <si>
    <t>TTNX5.5の時点では以下の機能が使えません。
・ExcelからのWBSコピペ
・M365 Outlook／Googleカレンダー連携</t>
    <rPh sb="8" eb="10">
      <t>ジテン</t>
    </rPh>
    <phoneticPr fontId="1"/>
  </si>
  <si>
    <t>システムロールに振り分ける権限が適切か確認しましょう。</t>
    <phoneticPr fontId="1"/>
  </si>
  <si>
    <t>システム管理権限を持つユーザーは限定しましょう。（セキュリティの観点）</t>
    <phoneticPr fontId="1"/>
  </si>
  <si>
    <t>WebAPI</t>
  </si>
  <si>
    <t>実行タイミング</t>
    <rPh sb="0" eb="2">
      <t>ジッコウ</t>
    </rPh>
    <phoneticPr fontId="1"/>
  </si>
  <si>
    <t>急ぎでない処理はユーザーがTTNXを操作していない時間に実行しましょう。</t>
    <rPh sb="0" eb="1">
      <t>イソ</t>
    </rPh>
    <rPh sb="5" eb="7">
      <t>ショリ</t>
    </rPh>
    <phoneticPr fontId="1"/>
  </si>
  <si>
    <t>集計のためのデータ取得、組織変更に伴う設定変更など。</t>
    <rPh sb="0" eb="2">
      <t>シュウケイ</t>
    </rPh>
    <rPh sb="9" eb="11">
      <t>シュトク</t>
    </rPh>
    <rPh sb="12" eb="16">
      <t>ソシキヘンコウ</t>
    </rPh>
    <phoneticPr fontId="1"/>
  </si>
  <si>
    <t>大量のデータを一括で処理するのはNGです。
例）ユーザー：50名以上を毎回取得する
　　　1,000アイテム以上を更新する</t>
    <phoneticPr fontId="1"/>
  </si>
  <si>
    <t>実行する処理</t>
    <phoneticPr fontId="1"/>
  </si>
  <si>
    <t>具体的な値は、API実行時のサーバー負荷をご確認ください</t>
    <phoneticPr fontId="1"/>
  </si>
  <si>
    <t>APIで直接サーバーを呼ぶ場合、100msは間隔を空けてください。
複数のPCから同じタイミングで実行する場合はサーバーPCの負荷を確認ください</t>
    <phoneticPr fontId="1"/>
  </si>
  <si>
    <t>ユーザーの単価や組織は変更日をつけて設定してください。</t>
    <phoneticPr fontId="1"/>
  </si>
  <si>
    <t>SQL Serverのデータを直接更新しないでください。</t>
    <rPh sb="15" eb="17">
      <t>チョクセツ</t>
    </rPh>
    <rPh sb="17" eb="19">
      <t>コウシン</t>
    </rPh>
    <phoneticPr fontId="1"/>
  </si>
  <si>
    <t>SQL Serverのデータの参照は各社様の責任でお願い致します。</t>
    <rPh sb="15" eb="17">
      <t>サンショウ</t>
    </rPh>
    <rPh sb="18" eb="21">
      <t>カクシャサマ</t>
    </rPh>
    <rPh sb="22" eb="24">
      <t>セキニン</t>
    </rPh>
    <phoneticPr fontId="1"/>
  </si>
  <si>
    <t>プロジェクト</t>
  </si>
  <si>
    <t>プロジェクトの期間は1～2年単位にしましょう。</t>
    <phoneticPr fontId="1"/>
  </si>
  <si>
    <t>1ユーザに割り当てるプロジェクト数は多くても60以内にしましょう。</t>
    <phoneticPr fontId="1"/>
  </si>
  <si>
    <r>
      <t>リリースまで5年以上かかる場合でも、</t>
    </r>
    <r>
      <rPr>
        <sz val="11"/>
        <color rgb="FF0000FF"/>
        <rFont val="Meiryo UI"/>
        <family val="3"/>
        <charset val="128"/>
      </rPr>
      <t>フェーズなどで分ける</t>
    </r>
    <r>
      <rPr>
        <sz val="11"/>
        <color theme="1"/>
        <rFont val="Meiryo UI"/>
        <family val="2"/>
        <charset val="128"/>
      </rPr>
      <t>とよいです。
（例：企画フェーズ、試作フェーズ、量産フェーズなど）</t>
    </r>
    <phoneticPr fontId="1"/>
  </si>
  <si>
    <r>
      <t>CPUやメモリに問題なくても、</t>
    </r>
    <r>
      <rPr>
        <sz val="11"/>
        <color rgb="FFFF0000"/>
        <rFont val="Meiryo UI"/>
        <family val="3"/>
        <charset val="128"/>
      </rPr>
      <t>ネットワークやPC内部のアプリケーション間のアクセスでパンク</t>
    </r>
    <r>
      <rPr>
        <sz val="11"/>
        <color theme="1"/>
        <rFont val="Meiryo UI"/>
        <family val="2"/>
        <charset val="128"/>
      </rPr>
      <t>する可能性があります。
(IISでエラーが発生することもあります）</t>
    </r>
    <rPh sb="66" eb="68">
      <t>ハッセイ</t>
    </rPh>
    <phoneticPr fontId="1"/>
  </si>
  <si>
    <r>
      <t>製品HP記載スペックは以下の使い方で必要な</t>
    </r>
    <r>
      <rPr>
        <sz val="11"/>
        <color rgb="FFFF0000"/>
        <rFont val="Meiryo UI"/>
        <family val="3"/>
        <charset val="128"/>
      </rPr>
      <t>『最低スペック』</t>
    </r>
    <r>
      <rPr>
        <sz val="11"/>
        <color theme="1"/>
        <rFont val="Meiryo UI"/>
        <family val="2"/>
        <charset val="128"/>
      </rPr>
      <t>です。
・有効なプロジェクト数：年間200プロジェクト
・1プロジェクト当たりのアイテム数：1,000</t>
    </r>
    <rPh sb="0" eb="2">
      <t>セイヒン</t>
    </rPh>
    <rPh sb="4" eb="6">
      <t>キサイ</t>
    </rPh>
    <rPh sb="11" eb="13">
      <t>イカ</t>
    </rPh>
    <rPh sb="14" eb="15">
      <t>ツカ</t>
    </rPh>
    <rPh sb="16" eb="17">
      <t>カタ</t>
    </rPh>
    <rPh sb="18" eb="20">
      <t>ヒツヨウ</t>
    </rPh>
    <rPh sb="22" eb="24">
      <t>サイテイ</t>
    </rPh>
    <rPh sb="34" eb="36">
      <t>ユウコウ</t>
    </rPh>
    <phoneticPr fontId="1"/>
  </si>
  <si>
    <t>確認する権限は以下です。
・プロジェクトの管理権限／編集権限
・システム管理権限
・権限の範囲（自分／プロジェクト／組織 など）</t>
    <rPh sb="0" eb="2">
      <t>カクニン</t>
    </rPh>
    <rPh sb="4" eb="6">
      <t>ケンゲン</t>
    </rPh>
    <rPh sb="7" eb="9">
      <t>イカ</t>
    </rPh>
    <rPh sb="26" eb="30">
      <t>ヘンシュウケンゲン</t>
    </rPh>
    <rPh sb="36" eb="40">
      <t>カンリケンゲン</t>
    </rPh>
    <rPh sb="42" eb="44">
      <t>ケンゲン</t>
    </rPh>
    <rPh sb="45" eb="47">
      <t>ハンイ</t>
    </rPh>
    <rPh sb="48" eb="50">
      <t>ジブン</t>
    </rPh>
    <rPh sb="58" eb="60">
      <t>ソシキ</t>
    </rPh>
    <phoneticPr fontId="1"/>
  </si>
  <si>
    <r>
      <t>履歴をつけないと過去のデータも変更してしまうため、</t>
    </r>
    <r>
      <rPr>
        <sz val="11"/>
        <color rgb="FFFF0000"/>
        <rFont val="Meiryo UI"/>
        <family val="3"/>
        <charset val="128"/>
      </rPr>
      <t>計算処理が膨大</t>
    </r>
    <r>
      <rPr>
        <sz val="11"/>
        <color theme="1"/>
        <rFont val="Meiryo UI"/>
        <family val="2"/>
        <charset val="128"/>
      </rPr>
      <t>になり、サーバーPCに負荷がかかります。</t>
    </r>
    <rPh sb="0" eb="2">
      <t>リレキ</t>
    </rPh>
    <rPh sb="8" eb="10">
      <t>カコ</t>
    </rPh>
    <rPh sb="15" eb="17">
      <t>ヘンコウ</t>
    </rPh>
    <rPh sb="25" eb="29">
      <t>ケイサンショリ</t>
    </rPh>
    <rPh sb="30" eb="32">
      <t>ボウダイ</t>
    </rPh>
    <rPh sb="43" eb="45">
      <t>フカ</t>
    </rPh>
    <phoneticPr fontId="1"/>
  </si>
  <si>
    <r>
      <t>あるテーブルのデータを変更しても、それで終わりではありません。
関連するデータが他テーブルにも多数あり、すべてを更新しないと</t>
    </r>
    <r>
      <rPr>
        <sz val="11"/>
        <color rgb="FFFF0000"/>
        <rFont val="Meiryo UI"/>
        <family val="3"/>
        <charset val="128"/>
      </rPr>
      <t>データ不整合</t>
    </r>
    <r>
      <rPr>
        <sz val="11"/>
        <color theme="1"/>
        <rFont val="Meiryo UI"/>
        <family val="2"/>
        <charset val="128"/>
      </rPr>
      <t>になります。
更新した場合は弊社では動作を保証することが難しいです。</t>
    </r>
    <rPh sb="11" eb="13">
      <t>ヘンコウ</t>
    </rPh>
    <rPh sb="20" eb="21">
      <t>オ</t>
    </rPh>
    <rPh sb="32" eb="34">
      <t>カンレン</t>
    </rPh>
    <rPh sb="40" eb="41">
      <t>ホカ</t>
    </rPh>
    <rPh sb="47" eb="49">
      <t>タスウ</t>
    </rPh>
    <rPh sb="56" eb="58">
      <t>コウシン</t>
    </rPh>
    <rPh sb="65" eb="68">
      <t>フセイゴウ</t>
    </rPh>
    <rPh sb="75" eb="77">
      <t>コウシン</t>
    </rPh>
    <rPh sb="79" eb="81">
      <t>バアイ</t>
    </rPh>
    <rPh sb="82" eb="84">
      <t>ヘイシャ</t>
    </rPh>
    <rPh sb="86" eb="88">
      <t>ドウサ</t>
    </rPh>
    <rPh sb="89" eb="91">
      <t>ホショウ</t>
    </rPh>
    <rPh sb="96" eb="97">
      <t>ムズカ</t>
    </rPh>
    <phoneticPr fontId="1"/>
  </si>
  <si>
    <r>
      <t>DBのテーブルやアイテムは設計情報になりますので、弊社からお伝えすることはできません。
また、</t>
    </r>
    <r>
      <rPr>
        <sz val="11"/>
        <color rgb="FFFF0000"/>
        <rFont val="Meiryo UI"/>
        <family val="3"/>
        <charset val="128"/>
      </rPr>
      <t>バージョンアップ時にDBの構成が変わる</t>
    </r>
    <r>
      <rPr>
        <sz val="11"/>
        <color theme="1"/>
        <rFont val="Meiryo UI"/>
        <family val="2"/>
        <charset val="128"/>
      </rPr>
      <t>ことがありますが、変更して事をご連絡することもできません。
参照することでデータ破壊は起こる可能性は低いですが、各社様の責任でお願い致します。</t>
    </r>
    <rPh sb="13" eb="15">
      <t>セッケイ</t>
    </rPh>
    <rPh sb="15" eb="17">
      <t>ジョウホウ</t>
    </rPh>
    <rPh sb="25" eb="27">
      <t>ヘイシャ</t>
    </rPh>
    <rPh sb="30" eb="31">
      <t>ツタ</t>
    </rPh>
    <rPh sb="55" eb="56">
      <t>ジ</t>
    </rPh>
    <rPh sb="60" eb="62">
      <t>コウセイ</t>
    </rPh>
    <rPh sb="63" eb="64">
      <t>カ</t>
    </rPh>
    <rPh sb="75" eb="77">
      <t>ヘンコウ</t>
    </rPh>
    <rPh sb="79" eb="80">
      <t>コト</t>
    </rPh>
    <rPh sb="82" eb="84">
      <t>レンラク</t>
    </rPh>
    <rPh sb="96" eb="98">
      <t>サンショウ</t>
    </rPh>
    <rPh sb="106" eb="108">
      <t>ハカイ</t>
    </rPh>
    <rPh sb="109" eb="110">
      <t>オ</t>
    </rPh>
    <rPh sb="112" eb="115">
      <t>カノウセイ</t>
    </rPh>
    <rPh sb="116" eb="117">
      <t>ヒク</t>
    </rPh>
    <rPh sb="122" eb="125">
      <t>カクシャサマ</t>
    </rPh>
    <rPh sb="126" eb="128">
      <t>セキニン</t>
    </rPh>
    <phoneticPr fontId="1"/>
  </si>
  <si>
    <t>アイテムやプロジェクトを以下のように都度メンテすれば大丈夫です。
・終了したプロジェクトは「終了」状態にする。
・完了したアイテムはロック
詳細は以下をご参照ください。
https://timetracker.commmune.com/view/post/0/289269</t>
    <rPh sb="12" eb="14">
      <t>イカ</t>
    </rPh>
    <rPh sb="49" eb="51">
      <t>ジョウタイ</t>
    </rPh>
    <rPh sb="70" eb="72">
      <t>ショウサイ</t>
    </rPh>
    <rPh sb="73" eb="75">
      <t>イカ</t>
    </rPh>
    <rPh sb="77" eb="79">
      <t>サンショウ</t>
    </rPh>
    <phoneticPr fontId="1"/>
  </si>
  <si>
    <t>プロジェクトカテゴリを使ってプロジェクトをグルーピングしましょう。</t>
    <phoneticPr fontId="1"/>
  </si>
  <si>
    <t>終了したプロジェクトは「状態」を終了にしましょう。</t>
    <phoneticPr fontId="1"/>
  </si>
  <si>
    <t>集計や報告の単位でまとめるときに便利です。
https://docs.timetracker.jp/help/admin/project/project_category
「プロジェクトカテゴリを活用する」をご覧ください。</t>
    <rPh sb="0" eb="2">
      <t>シュウケイ</t>
    </rPh>
    <rPh sb="3" eb="5">
      <t>ホウコク</t>
    </rPh>
    <rPh sb="6" eb="8">
      <t>タンイ</t>
    </rPh>
    <rPh sb="16" eb="18">
      <t>ベンリ</t>
    </rPh>
    <rPh sb="105" eb="106">
      <t>ラン</t>
    </rPh>
    <phoneticPr fontId="1"/>
  </si>
  <si>
    <t>間接業務や会社行事（打ち合わせ、教育）の工数は
別のプロジェクトで管理しましょう。</t>
    <phoneticPr fontId="1"/>
  </si>
  <si>
    <r>
      <t>プロジェクト名は「2023年度XX」にして、</t>
    </r>
    <r>
      <rPr>
        <sz val="11"/>
        <color rgb="FF0000FF"/>
        <rFont val="Meiryo UI"/>
        <family val="3"/>
        <charset val="128"/>
      </rPr>
      <t>1年ごとにプロジェクトを更新</t>
    </r>
    <r>
      <rPr>
        <sz val="11"/>
        <color theme="1"/>
        <rFont val="Meiryo UI"/>
        <family val="2"/>
        <charset val="128"/>
      </rPr>
      <t>しましょう</t>
    </r>
    <rPh sb="6" eb="7">
      <t>メイ</t>
    </rPh>
    <phoneticPr fontId="1"/>
  </si>
  <si>
    <t>1つのアイテムは長くても1週間までとしましょう。
それより長くなる場合は子アイテムで細分化するとよいです。</t>
    <phoneticPr fontId="1"/>
  </si>
  <si>
    <t>ワークアイテム</t>
  </si>
  <si>
    <r>
      <rPr>
        <sz val="11"/>
        <color rgb="FFFF0000"/>
        <rFont val="Meiryo UI"/>
        <family val="3"/>
        <charset val="128"/>
      </rPr>
      <t>期間が長いと進捗率での管理が大変</t>
    </r>
    <r>
      <rPr>
        <sz val="11"/>
        <color theme="1"/>
        <rFont val="Meiryo UI"/>
        <family val="2"/>
        <charset val="128"/>
      </rPr>
      <t>です。
短く区切れば、「未着手／作業中／完了」の3つでも精度高く管理できます。</t>
    </r>
    <rPh sb="46" eb="47">
      <t>タカ</t>
    </rPh>
    <rPh sb="48" eb="50">
      <t>カンリ</t>
    </rPh>
    <phoneticPr fontId="1"/>
  </si>
  <si>
    <t>1アイテムに割り当てるユーザーは多くても10名にしましょう。</t>
    <phoneticPr fontId="1"/>
  </si>
  <si>
    <t>それより多い場合はアイテムを細分化しましょう。ユーザー数が多い場合、サーバーPCに負荷がかかります。</t>
    <rPh sb="27" eb="28">
      <t>スウ</t>
    </rPh>
    <rPh sb="29" eb="30">
      <t>オオ</t>
    </rPh>
    <rPh sb="31" eb="33">
      <t>バアイ</t>
    </rPh>
    <rPh sb="41" eb="43">
      <t>フカ</t>
    </rPh>
    <phoneticPr fontId="1"/>
  </si>
  <si>
    <t>完了したアイテムは実績入力をロックしましょう。</t>
    <phoneticPr fontId="1"/>
  </si>
  <si>
    <t>詳細は以下をご参照ください。
https://timetracker.commmune.com/view/post/0/289269</t>
    <phoneticPr fontId="1"/>
  </si>
  <si>
    <r>
      <t>タイムシート画面のワークアイテムがすっきりして、</t>
    </r>
    <r>
      <rPr>
        <sz val="11"/>
        <color rgb="FF0000FF"/>
        <rFont val="Meiryo UI"/>
        <family val="3"/>
        <charset val="128"/>
      </rPr>
      <t>アイテムを探す手間が省けます</t>
    </r>
    <r>
      <rPr>
        <sz val="11"/>
        <color theme="1"/>
        <rFont val="Meiryo UI"/>
        <family val="2"/>
        <charset val="128"/>
      </rPr>
      <t>。詳細は以下をご参照ください。
https://timetracker.commmune.com/view/post/0/289269</t>
    </r>
    <rPh sb="6" eb="8">
      <t>ガメン</t>
    </rPh>
    <rPh sb="29" eb="30">
      <t>サガ</t>
    </rPh>
    <rPh sb="31" eb="33">
      <t>テマ</t>
    </rPh>
    <rPh sb="34" eb="35">
      <t>ハブ</t>
    </rPh>
    <phoneticPr fontId="1"/>
  </si>
  <si>
    <t>WBS</t>
  </si>
  <si>
    <t>利用者側でWBSを変更する運用の場合でも、特定の階層までは変更しない運用にすると便利です。
例）3階層目までは変更不可。4階層以降はアイテム追加可能など。</t>
    <rPh sb="0" eb="3">
      <t>リヨウシャ</t>
    </rPh>
    <rPh sb="3" eb="4">
      <t>ガワ</t>
    </rPh>
    <rPh sb="9" eb="11">
      <t>ヘンコウ</t>
    </rPh>
    <rPh sb="13" eb="15">
      <t>ウンヨウ</t>
    </rPh>
    <rPh sb="16" eb="18">
      <t>バアイ</t>
    </rPh>
    <rPh sb="21" eb="23">
      <t>トクテイ</t>
    </rPh>
    <rPh sb="29" eb="31">
      <t>ヘンコウ</t>
    </rPh>
    <rPh sb="34" eb="36">
      <t>ウンヨウ</t>
    </rPh>
    <rPh sb="40" eb="42">
      <t>ベンリ</t>
    </rPh>
    <rPh sb="55" eb="57">
      <t>ヘンコウ</t>
    </rPh>
    <rPh sb="57" eb="59">
      <t>フカ</t>
    </rPh>
    <rPh sb="61" eb="63">
      <t>カイソウ</t>
    </rPh>
    <rPh sb="63" eb="65">
      <t>イコウ</t>
    </rPh>
    <rPh sb="70" eb="72">
      <t>ツイカ</t>
    </rPh>
    <rPh sb="72" eb="74">
      <t>カノウ</t>
    </rPh>
    <phoneticPr fontId="1"/>
  </si>
  <si>
    <r>
      <t>利用者にとって、「自分の仕事を管理するためにアイテム追加する」ことはよ事だと思います。
ただ、ある程度ルールを固めておかないと、</t>
    </r>
    <r>
      <rPr>
        <sz val="11"/>
        <color rgb="FFFF0000"/>
        <rFont val="Meiryo UI"/>
        <family val="3"/>
        <charset val="128"/>
      </rPr>
      <t>プロジェクト横並びで集計ができなくなります</t>
    </r>
    <r>
      <rPr>
        <sz val="11"/>
        <color theme="1"/>
        <rFont val="Meiryo UI"/>
        <family val="2"/>
        <charset val="128"/>
      </rPr>
      <t>。そのため、集計する軸を決めて運用することをお勧めします。</t>
    </r>
    <rPh sb="0" eb="3">
      <t>リヨウシャ</t>
    </rPh>
    <rPh sb="9" eb="11">
      <t>ジブン</t>
    </rPh>
    <rPh sb="12" eb="14">
      <t>シゴト</t>
    </rPh>
    <rPh sb="15" eb="17">
      <t>カンリ</t>
    </rPh>
    <rPh sb="26" eb="28">
      <t>ツイカ</t>
    </rPh>
    <rPh sb="35" eb="36">
      <t>コト</t>
    </rPh>
    <rPh sb="38" eb="39">
      <t>オモ</t>
    </rPh>
    <rPh sb="49" eb="51">
      <t>テイド</t>
    </rPh>
    <rPh sb="55" eb="56">
      <t>カタ</t>
    </rPh>
    <rPh sb="70" eb="72">
      <t>ヨコナラ</t>
    </rPh>
    <rPh sb="74" eb="76">
      <t>シュウケイ</t>
    </rPh>
    <rPh sb="91" eb="93">
      <t>シュウケイ</t>
    </rPh>
    <rPh sb="95" eb="96">
      <t>ジク</t>
    </rPh>
    <rPh sb="97" eb="98">
      <t>キ</t>
    </rPh>
    <rPh sb="100" eb="102">
      <t>ウンヨウ</t>
    </rPh>
    <rPh sb="108" eb="109">
      <t>スス</t>
    </rPh>
    <phoneticPr fontId="1"/>
  </si>
  <si>
    <t>WBSの構成はテンプレートを作っておくとよいです。</t>
    <phoneticPr fontId="1"/>
  </si>
  <si>
    <t>TimeTracker NX 運用ノウハウ</t>
    <rPh sb="15" eb="17">
      <t>ウンヨウ</t>
    </rPh>
    <phoneticPr fontId="1"/>
  </si>
  <si>
    <t>日ごろからTimeTracker NX をご利用頂き、誠にありがとうございます。</t>
    <rPh sb="0" eb="1">
      <t>ヒ</t>
    </rPh>
    <rPh sb="22" eb="24">
      <t>リヨウ</t>
    </rPh>
    <rPh sb="24" eb="25">
      <t>イタダ</t>
    </rPh>
    <rPh sb="27" eb="28">
      <t>マコト</t>
    </rPh>
    <phoneticPr fontId="1"/>
  </si>
  <si>
    <t>・対象：環境、ツール操作、運用に分類しています。</t>
    <rPh sb="1" eb="3">
      <t>タイショウ</t>
    </rPh>
    <rPh sb="4" eb="6">
      <t>カンキョウ</t>
    </rPh>
    <rPh sb="10" eb="12">
      <t>ソウサ</t>
    </rPh>
    <rPh sb="13" eb="15">
      <t>ウンヨウ</t>
    </rPh>
    <rPh sb="16" eb="18">
      <t>ブンルイ</t>
    </rPh>
    <phoneticPr fontId="1"/>
  </si>
  <si>
    <t>　‐ Good：お勧めの内容</t>
    <rPh sb="9" eb="10">
      <t>スス</t>
    </rPh>
    <rPh sb="12" eb="14">
      <t>ナイヨウ</t>
    </rPh>
    <phoneticPr fontId="1"/>
  </si>
  <si>
    <t>　‐ Caution：運用時に注意が必要な内容</t>
    <rPh sb="11" eb="14">
      <t>ウンヨウジ</t>
    </rPh>
    <rPh sb="15" eb="17">
      <t>チュウイ</t>
    </rPh>
    <phoneticPr fontId="1"/>
  </si>
  <si>
    <t>　‐ Caution：絶対にやってはいけない、トラブルにつながる内容</t>
    <rPh sb="11" eb="13">
      <t>ゼッタイ</t>
    </rPh>
    <rPh sb="32" eb="34">
      <t>ナイヨウ</t>
    </rPh>
    <phoneticPr fontId="1"/>
  </si>
  <si>
    <t>ノウハウ一覧</t>
    <rPh sb="4" eb="6">
      <t>イチラン</t>
    </rPh>
    <phoneticPr fontId="1"/>
  </si>
  <si>
    <t>はじめに</t>
    <phoneticPr fontId="1"/>
  </si>
  <si>
    <t>・分類：以下の基準で記載しています。</t>
    <rPh sb="1" eb="3">
      <t>ブンルイ</t>
    </rPh>
    <rPh sb="4" eb="6">
      <t>イカ</t>
    </rPh>
    <rPh sb="7" eb="9">
      <t>キジュン</t>
    </rPh>
    <rPh sb="10" eb="12">
      <t>キサイ</t>
    </rPh>
    <phoneticPr fontId="1"/>
  </si>
  <si>
    <t>ノウハウ一覧 シートの見方</t>
    <rPh sb="4" eb="6">
      <t>イチラン</t>
    </rPh>
    <rPh sb="11" eb="13">
      <t>ミカタ</t>
    </rPh>
    <phoneticPr fontId="1"/>
  </si>
  <si>
    <r>
      <t xml:space="preserve">TimeTracker NX は </t>
    </r>
    <r>
      <rPr>
        <b/>
        <sz val="11"/>
        <color rgb="FF0000FF"/>
        <rFont val="Meiryo UI"/>
        <family val="3"/>
        <charset val="128"/>
      </rPr>
      <t>「Webサーバー/クライアント」</t>
    </r>
    <r>
      <rPr>
        <sz val="11"/>
        <color theme="1"/>
        <rFont val="Meiryo UI"/>
        <family val="2"/>
        <charset val="128"/>
      </rPr>
      <t>で役割を分担してサービスを提供します。</t>
    </r>
    <rPh sb="34" eb="36">
      <t>ヤクワリ</t>
    </rPh>
    <rPh sb="37" eb="39">
      <t>ブンタン</t>
    </rPh>
    <rPh sb="46" eb="48">
      <t>テイキョウ</t>
    </rPh>
    <phoneticPr fontId="1"/>
  </si>
  <si>
    <t>・判例：</t>
    <rPh sb="1" eb="3">
      <t>ハンレイ</t>
    </rPh>
    <phoneticPr fontId="1"/>
  </si>
  <si>
    <t>　　赤字：注意していただきたい点</t>
    <rPh sb="2" eb="4">
      <t>アカジ</t>
    </rPh>
    <rPh sb="5" eb="7">
      <t>チュウイ</t>
    </rPh>
    <rPh sb="15" eb="16">
      <t>テン</t>
    </rPh>
    <phoneticPr fontId="1"/>
  </si>
  <si>
    <t>　　青字：推奨する点</t>
    <rPh sb="2" eb="4">
      <t>アオジ</t>
    </rPh>
    <rPh sb="5" eb="7">
      <t>スイショウ</t>
    </rPh>
    <rPh sb="9" eb="10">
      <t>テン</t>
    </rPh>
    <phoneticPr fontId="1"/>
  </si>
  <si>
    <r>
      <t xml:space="preserve">そこで、本文書では </t>
    </r>
    <r>
      <rPr>
        <b/>
        <u/>
        <sz val="11"/>
        <color rgb="FF0000FF"/>
        <rFont val="Meiryo UI"/>
        <family val="3"/>
        <charset val="128"/>
      </rPr>
      <t>TimeTracker NX を快適に運用するためのノウハウ</t>
    </r>
    <r>
      <rPr>
        <sz val="11"/>
        <color theme="1"/>
        <rFont val="Meiryo UI"/>
        <family val="2"/>
        <charset val="128"/>
      </rPr>
      <t xml:space="preserve"> をご紹介します。</t>
    </r>
    <rPh sb="4" eb="7">
      <t>ホンブンショ</t>
    </rPh>
    <rPh sb="26" eb="28">
      <t>カイテキ</t>
    </rPh>
    <rPh sb="29" eb="31">
      <t>ウンヨウ</t>
    </rPh>
    <rPh sb="43" eb="45">
      <t>ショウカイ</t>
    </rPh>
    <phoneticPr fontId="1"/>
  </si>
  <si>
    <t>設定しない場合、サーバーPCのメモリが不足する可能性があります。
目安としては以下です。
　・サーバーPCのメモリから2～3GB引いた値
　・最小でも2Gは確保。（ライセンス数や使い方による）
手順は以下でご紹介しています。
https://timetracker.commmune.com/view/knowledgebase/post/11392</t>
    <phoneticPr fontId="1"/>
  </si>
  <si>
    <t>・以下URLの2つ目と3つ目の動画を参照。
https://timetracker.commmune.com/view/post/0/253653
・タスクとパッケージは以下でお願いします。
https://docs.timetracker.jp/help/docs/project/workItems/create
「タスクとパッケージ」</t>
    <rPh sb="1" eb="3">
      <t>イカ</t>
    </rPh>
    <rPh sb="85" eb="87">
      <t>イカ</t>
    </rPh>
    <rPh sb="89" eb="90">
      <t>ネガ</t>
    </rPh>
    <phoneticPr fontId="1"/>
  </si>
  <si>
    <t>用途に応じて出力テーブルを切り替えましょう。
・すべてのアイテム、工数とコスト（アイテム単位）：
　単体プロジェクトの現在の実績情報を集計。（プロジェクト軸の集計）
・工数とコスト（フォルダ単位）：
　複数プロジェクトを横断した分析</t>
    <rPh sb="0" eb="2">
      <t>ヨウト</t>
    </rPh>
    <rPh sb="3" eb="4">
      <t>オウ</t>
    </rPh>
    <rPh sb="6" eb="8">
      <t>シュツリョク</t>
    </rPh>
    <rPh sb="13" eb="14">
      <t>キ</t>
    </rPh>
    <rPh sb="15" eb="16">
      <t>カ</t>
    </rPh>
    <rPh sb="33" eb="35">
      <t>コウスウ</t>
    </rPh>
    <rPh sb="44" eb="46">
      <t>タンイ</t>
    </rPh>
    <rPh sb="50" eb="52">
      <t>タンタイ</t>
    </rPh>
    <rPh sb="77" eb="78">
      <t>ジク</t>
    </rPh>
    <rPh sb="79" eb="81">
      <t>シュウケイ</t>
    </rPh>
    <rPh sb="84" eb="86">
      <t>コウスウ</t>
    </rPh>
    <rPh sb="95" eb="97">
      <t>タンイ</t>
    </rPh>
    <rPh sb="101" eb="103">
      <t>フクスウ</t>
    </rPh>
    <rPh sb="110" eb="112">
      <t>オウダン</t>
    </rPh>
    <rPh sb="114" eb="116">
      <t>ブンセキ</t>
    </rPh>
    <phoneticPr fontId="1"/>
  </si>
  <si>
    <t>毎回イチからWBSを作るのは大変です。
ある程度手プレートを決めておけば、仕事の進め方を標準化できます。
もちろん、部署や仕事の進め方によりテンプレートは異なるため、
何種類も用意することは問題ございません。
詳細は以下をご参照ください。
https://docs.timetracker.jp/help/docs/project/workItems/create
「テンプレートからWBSをコピーする」</t>
    <rPh sb="0" eb="2">
      <t>マイカイ</t>
    </rPh>
    <rPh sb="10" eb="11">
      <t>ツク</t>
    </rPh>
    <rPh sb="14" eb="16">
      <t>タイヘン</t>
    </rPh>
    <rPh sb="22" eb="25">
      <t>テイドテ</t>
    </rPh>
    <rPh sb="30" eb="31">
      <t>キ</t>
    </rPh>
    <rPh sb="37" eb="39">
      <t>シゴト</t>
    </rPh>
    <rPh sb="40" eb="41">
      <t>スス</t>
    </rPh>
    <rPh sb="42" eb="43">
      <t>カタ</t>
    </rPh>
    <rPh sb="44" eb="47">
      <t>ヒョウジュンカ</t>
    </rPh>
    <rPh sb="58" eb="60">
      <t>ブショ</t>
    </rPh>
    <rPh sb="61" eb="63">
      <t>シゴト</t>
    </rPh>
    <rPh sb="64" eb="65">
      <t>スス</t>
    </rPh>
    <rPh sb="66" eb="67">
      <t>カタ</t>
    </rPh>
    <rPh sb="77" eb="78">
      <t>コト</t>
    </rPh>
    <rPh sb="84" eb="87">
      <t>ナンシュルイ</t>
    </rPh>
    <rPh sb="88" eb="90">
      <t>ヨウイ</t>
    </rPh>
    <rPh sb="95" eb="97">
      <t>モンダイ</t>
    </rPh>
    <rPh sb="105" eb="107">
      <t>ショウサイ</t>
    </rPh>
    <rPh sb="108" eb="110">
      <t>イカ</t>
    </rPh>
    <rPh sb="112" eb="114">
      <t>サンショウ</t>
    </rPh>
    <phoneticPr fontId="1"/>
  </si>
  <si>
    <t xml:space="preserve">定期的にDBのバックアップを取りましょう。
データ消失やサーバー故障が起こってもすぐに復旧できます。
お勧めは1日単位ですが、HDD容量によります。
</t>
    <rPh sb="0" eb="3">
      <t>テイキテキ</t>
    </rPh>
    <rPh sb="14" eb="15">
      <t>ト</t>
    </rPh>
    <rPh sb="25" eb="27">
      <t>ショウシツ</t>
    </rPh>
    <rPh sb="32" eb="34">
      <t>コショウ</t>
    </rPh>
    <rPh sb="35" eb="36">
      <t>オ</t>
    </rPh>
    <rPh sb="43" eb="45">
      <t>フッキュウ</t>
    </rPh>
    <rPh sb="52" eb="53">
      <t>スス</t>
    </rPh>
    <rPh sb="56" eb="57">
      <t>ニチ</t>
    </rPh>
    <rPh sb="57" eb="59">
      <t>タンイ</t>
    </rPh>
    <rPh sb="66" eb="68">
      <t>ヨウリョウ</t>
    </rPh>
    <phoneticPr fontId="1"/>
  </si>
  <si>
    <t xml:space="preserve">バックアップの種類は『完全』『差分』がありますが、メリット／デメリットがあります。
・完全：DBのサイズが大きい、バックアップに時間がかかる
・差分：復旧時は『完全』で保存したDBをベースに差分を積み上げる必要あり。
【お勧めの運用パターン】
① 完全だけにして、過去のバックアップDBは捨てる。
② 週末に『完全』でバックアップし、それ以外は『差分』にする。
　（長い期間の積み上げはきついので1週間単位で区切る）
→ HDD容量に余裕がある場合は①が手間がないです。
</t>
    <phoneticPr fontId="1"/>
  </si>
  <si>
    <t>DBのバックアップを取るときはNXを停止しましょう。</t>
    <phoneticPr fontId="1"/>
  </si>
  <si>
    <t>自動でNXを停止し、バックアップする方法もあります。
https://timetracker.commmune.com/view/knowledgebase/post/479</t>
    <phoneticPr fontId="1"/>
  </si>
  <si>
    <t xml:space="preserve">サーバーPC（VM）を停止する前には必ずNXの停止手順を守ってください。
NXを停止せずに止めるとデータ内で整合が取れない状態になるリスクがあります。
</t>
    <rPh sb="11" eb="13">
      <t>テイシ</t>
    </rPh>
    <rPh sb="15" eb="16">
      <t>マエ</t>
    </rPh>
    <rPh sb="18" eb="19">
      <t>カナラ</t>
    </rPh>
    <rPh sb="23" eb="25">
      <t>テイシ</t>
    </rPh>
    <rPh sb="25" eb="27">
      <t>テジュン</t>
    </rPh>
    <rPh sb="28" eb="29">
      <t>マモ</t>
    </rPh>
    <rPh sb="40" eb="42">
      <t>テイシ</t>
    </rPh>
    <rPh sb="45" eb="46">
      <t>ト</t>
    </rPh>
    <rPh sb="52" eb="53">
      <t>ナイ</t>
    </rPh>
    <rPh sb="54" eb="56">
      <t>セイゴウ</t>
    </rPh>
    <rPh sb="57" eb="58">
      <t>ト</t>
    </rPh>
    <rPh sb="61" eb="63">
      <t>ジョウタイ</t>
    </rPh>
    <phoneticPr fontId="1"/>
  </si>
  <si>
    <t>・NXを停止する手順
https://timetracker.commmune.com/view/knowledgebase/post/6390
※自動で停止する方法もご紹介しています。</t>
    <rPh sb="4" eb="6">
      <t>テイシ</t>
    </rPh>
    <rPh sb="8" eb="10">
      <t>テジュン</t>
    </rPh>
    <rPh sb="74" eb="76">
      <t>ジドウ</t>
    </rPh>
    <rPh sb="77" eb="79">
      <t>テイシ</t>
    </rPh>
    <rPh sb="81" eb="83">
      <t>ホウホウ</t>
    </rPh>
    <rPh sb="85" eb="87">
      <t>ショウカイ</t>
    </rPh>
    <phoneticPr fontId="1"/>
  </si>
  <si>
    <t>他の形態としては「デスクトップアプリ」もありますが、以下のようにサーバー／クライアントの役割分担が異なります。</t>
    <rPh sb="0" eb="1">
      <t>ホカ</t>
    </rPh>
    <rPh sb="2" eb="3">
      <t>カタチ</t>
    </rPh>
    <rPh sb="4" eb="5">
      <t>タイ</t>
    </rPh>
    <rPh sb="27" eb="29">
      <t>イカ</t>
    </rPh>
    <rPh sb="45" eb="49">
      <t>ヤクワリブンタン</t>
    </rPh>
    <rPh sb="50" eb="51">
      <t>コト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</si>
</sst>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Meiryo UI"/>
      <family val="2"/>
      <charset val="128"/>
    </font>
    <font>
      <sz val="6"/>
      <name val="Meiryo UI"/>
      <family val="2"/>
      <charset val="128"/>
    </font>
    <font>
      <sz val="11"/>
      <color theme="1"/>
      <name val="Meiryo UI"/>
      <family val="3"/>
      <charset val="128"/>
    </font>
    <font>
      <sz val="11"/>
      <color rgb="FF0000FF"/>
      <name val="Meiryo UI"/>
      <family val="3"/>
      <charset val="128"/>
    </font>
    <font>
      <sz val="11"/>
      <color rgb="FFFF0000"/>
      <name val="Meiryo UI"/>
      <family val="3"/>
      <charset val="128"/>
    </font>
    <font>
      <b/>
      <sz val="11"/>
      <color theme="1"/>
      <name val="Meiryo UI"/>
      <family val="3"/>
      <charset val="128"/>
    </font>
    <font>
      <b/>
      <sz val="16"/>
      <color theme="1"/>
      <name val="Meiryo UI"/>
      <family val="3"/>
      <charset val="128"/>
    </font>
    <font>
      <b/>
      <u/>
      <sz val="11"/>
      <color rgb="FF0000FF"/>
      <name val="Meiryo UI"/>
      <family val="3"/>
      <charset val="128"/>
    </font>
    <font>
      <b/>
      <sz val="11"/>
      <color rgb="FF0000FF"/>
      <name val="Meiryo UI"/>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1">
    <xf numFmtId="0" fontId="0" fillId="0" borderId="0">
      <alignment vertical="center"/>
    </xf>
  </cellStyleXfs>
  <cellXfs count="20">
    <xf numFmtId="0" fontId="0" fillId="0" borderId="0" xfId="0">
      <alignment vertical="center"/>
    </xf>
    <xf numFmtId="0" fontId="0" fillId="2" borderId="0" xfId="0" applyFill="1">
      <alignment vertical="center"/>
    </xf>
    <xf numFmtId="0" fontId="0" fillId="3" borderId="1" xfId="0" applyFill="1" applyBorder="1">
      <alignment vertical="center"/>
    </xf>
    <xf numFmtId="0" fontId="0" fillId="0" borderId="1" xfId="0" applyBorder="1" applyAlignment="1">
      <alignment vertical="top" wrapText="1"/>
    </xf>
    <xf numFmtId="0" fontId="0" fillId="2" borderId="7" xfId="0" applyFill="1" applyBorder="1">
      <alignmen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0" borderId="1" xfId="0" applyBorder="1" applyAlignment="1">
      <alignment horizontal="center" vertical="top" wrapText="1"/>
    </xf>
    <xf numFmtId="0" fontId="0" fillId="0" borderId="0" xfId="0" applyAlignment="1">
      <alignment horizontal="center" vertical="center"/>
    </xf>
    <xf numFmtId="0" fontId="0" fillId="3" borderId="1" xfId="0" applyFill="1" applyBorder="1" applyAlignment="1">
      <alignment horizontal="center" vertical="center"/>
    </xf>
    <xf numFmtId="0" fontId="0" fillId="4" borderId="8" xfId="0" applyFill="1" applyBorder="1">
      <alignment vertical="center"/>
    </xf>
    <xf numFmtId="0" fontId="0" fillId="4" borderId="0" xfId="0" applyFill="1">
      <alignment vertical="center"/>
    </xf>
    <xf numFmtId="0" fontId="0" fillId="0" borderId="1" xfId="0" applyBorder="1" applyAlignment="1">
      <alignment horizontal="left" vertical="top" wrapText="1"/>
    </xf>
    <xf numFmtId="0" fontId="2" fillId="0" borderId="1" xfId="0" applyFont="1" applyBorder="1" applyAlignment="1">
      <alignment vertical="top" wrapText="1"/>
    </xf>
    <xf numFmtId="0" fontId="0" fillId="0" borderId="0" xfId="0" applyAlignment="1">
      <alignment horizontal="left" vertical="center"/>
    </xf>
    <xf numFmtId="0" fontId="6" fillId="0" borderId="0" xfId="0" applyFont="1" applyAlignment="1">
      <alignment horizontal="left" vertical="center"/>
    </xf>
    <xf numFmtId="0" fontId="0" fillId="3" borderId="2" xfId="0" applyFill="1" applyBorder="1" applyAlignment="1">
      <alignment horizontal="centerContinuous" vertical="center"/>
    </xf>
    <xf numFmtId="0" fontId="0" fillId="3" borderId="3" xfId="0" applyFill="1" applyBorder="1" applyAlignment="1">
      <alignment horizontal="centerContinuous" vertical="center"/>
    </xf>
    <xf numFmtId="0" fontId="0" fillId="3" borderId="4" xfId="0" applyFill="1" applyBorder="1" applyAlignment="1">
      <alignment horizontal="centerContinuous" vertical="center"/>
    </xf>
    <xf numFmtId="0" fontId="5" fillId="0" borderId="0" xfId="0" applyFont="1">
      <alignment vertical="center"/>
    </xf>
  </cellXfs>
  <cellStyles count="1">
    <cellStyle name="標準" xfId="0" builtinId="0"/>
  </cellStyles>
  <dxfs count="3">
    <dxf>
      <font>
        <color theme="0"/>
      </font>
      <fill>
        <patternFill>
          <bgColor rgb="FFFF0000"/>
        </patternFill>
      </fill>
    </dxf>
    <dxf>
      <fill>
        <patternFill>
          <bgColor theme="5" tint="0.79998168889431442"/>
        </patternFill>
      </fill>
    </dxf>
    <dxf>
      <fill>
        <patternFill>
          <bgColor theme="4" tint="0.79998168889431442"/>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76200</xdr:colOff>
      <xdr:row>8</xdr:row>
      <xdr:rowOff>34538</xdr:rowOff>
    </xdr:from>
    <xdr:to>
      <xdr:col>12</xdr:col>
      <xdr:colOff>520004</xdr:colOff>
      <xdr:row>30</xdr:row>
      <xdr:rowOff>187730</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162050" y="1701413"/>
          <a:ext cx="8063804" cy="4553742"/>
        </a:xfrm>
        <a:prstGeom prst="rect">
          <a:avLst/>
        </a:prstGeom>
        <a:ln>
          <a:solidFill>
            <a:schemeClr val="tx1"/>
          </a:solid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F44"/>
  <sheetViews>
    <sheetView showGridLines="0" zoomScaleNormal="100" workbookViewId="0">
      <selection activeCell="H4" sqref="H4"/>
    </sheetView>
  </sheetViews>
  <sheetFormatPr defaultRowHeight="15.75" x14ac:dyDescent="0.25"/>
  <cols>
    <col min="2" max="2" width="3.77734375" customWidth="1"/>
  </cols>
  <sheetData>
    <row r="2" spans="2:6" ht="21" x14ac:dyDescent="0.25">
      <c r="B2" s="15" t="s">
        <v>91</v>
      </c>
      <c r="C2" s="8"/>
      <c r="D2" s="8"/>
      <c r="E2" s="8"/>
      <c r="F2" s="8"/>
    </row>
    <row r="4" spans="2:6" x14ac:dyDescent="0.25">
      <c r="B4" s="19" t="s">
        <v>98</v>
      </c>
    </row>
    <row r="5" spans="2:6" x14ac:dyDescent="0.25">
      <c r="C5" s="14" t="s">
        <v>92</v>
      </c>
      <c r="D5" s="8"/>
      <c r="E5" s="8"/>
      <c r="F5" s="8"/>
    </row>
    <row r="6" spans="2:6" x14ac:dyDescent="0.25">
      <c r="C6" s="14" t="s">
        <v>101</v>
      </c>
      <c r="D6" s="8"/>
      <c r="E6" s="8"/>
      <c r="F6" s="8"/>
    </row>
    <row r="7" spans="2:6" x14ac:dyDescent="0.25">
      <c r="C7" s="14" t="s">
        <v>116</v>
      </c>
      <c r="D7" s="8"/>
      <c r="E7" s="8"/>
      <c r="F7" s="8"/>
    </row>
    <row r="8" spans="2:6" x14ac:dyDescent="0.25">
      <c r="C8" s="14"/>
      <c r="D8" s="8"/>
      <c r="E8" s="8"/>
      <c r="F8" s="8"/>
    </row>
    <row r="9" spans="2:6" x14ac:dyDescent="0.25">
      <c r="C9" s="14"/>
      <c r="D9" s="8"/>
      <c r="E9" s="8"/>
      <c r="F9" s="8"/>
    </row>
    <row r="10" spans="2:6" x14ac:dyDescent="0.25">
      <c r="C10" s="14"/>
      <c r="D10" s="8"/>
      <c r="E10" s="8"/>
      <c r="F10" s="8"/>
    </row>
    <row r="11" spans="2:6" x14ac:dyDescent="0.25">
      <c r="C11" s="14"/>
      <c r="D11" s="8"/>
      <c r="E11" s="8"/>
      <c r="F11" s="8"/>
    </row>
    <row r="12" spans="2:6" x14ac:dyDescent="0.25">
      <c r="C12" s="14"/>
      <c r="D12" s="8"/>
      <c r="E12" s="8"/>
      <c r="F12" s="8"/>
    </row>
    <row r="13" spans="2:6" x14ac:dyDescent="0.25">
      <c r="C13" s="14"/>
      <c r="D13" s="8"/>
      <c r="E13" s="8"/>
      <c r="F13" s="8"/>
    </row>
    <row r="14" spans="2:6" x14ac:dyDescent="0.25">
      <c r="C14" s="14"/>
      <c r="D14" s="8"/>
      <c r="E14" s="8"/>
      <c r="F14" s="8"/>
    </row>
    <row r="15" spans="2:6" x14ac:dyDescent="0.25">
      <c r="C15" s="14"/>
      <c r="D15" s="8"/>
      <c r="E15" s="8"/>
      <c r="F15" s="8"/>
    </row>
    <row r="16" spans="2:6" x14ac:dyDescent="0.25">
      <c r="C16" s="14"/>
      <c r="D16" s="8"/>
      <c r="E16" s="8"/>
      <c r="F16" s="8"/>
    </row>
    <row r="17" spans="3:6" x14ac:dyDescent="0.25">
      <c r="C17" s="14"/>
      <c r="D17" s="8"/>
      <c r="E17" s="8"/>
      <c r="F17" s="8"/>
    </row>
    <row r="18" spans="3:6" x14ac:dyDescent="0.25">
      <c r="C18" s="14"/>
      <c r="D18" s="8"/>
      <c r="E18" s="8"/>
      <c r="F18" s="8"/>
    </row>
    <row r="19" spans="3:6" x14ac:dyDescent="0.25">
      <c r="C19" s="14"/>
      <c r="D19" s="8"/>
      <c r="E19" s="8"/>
      <c r="F19" s="8"/>
    </row>
    <row r="20" spans="3:6" x14ac:dyDescent="0.25">
      <c r="C20" s="14"/>
      <c r="D20" s="8"/>
      <c r="E20" s="8"/>
      <c r="F20" s="8"/>
    </row>
    <row r="21" spans="3:6" x14ac:dyDescent="0.25">
      <c r="C21" s="14"/>
      <c r="D21" s="8"/>
      <c r="E21" s="8"/>
      <c r="F21" s="8"/>
    </row>
    <row r="22" spans="3:6" x14ac:dyDescent="0.25">
      <c r="C22" s="14"/>
      <c r="D22" s="8"/>
      <c r="E22" s="8"/>
      <c r="F22" s="8"/>
    </row>
    <row r="23" spans="3:6" x14ac:dyDescent="0.25">
      <c r="C23" s="14"/>
      <c r="D23" s="8"/>
      <c r="E23" s="8"/>
      <c r="F23" s="8"/>
    </row>
    <row r="24" spans="3:6" x14ac:dyDescent="0.25">
      <c r="C24" s="14"/>
      <c r="D24" s="8"/>
      <c r="E24" s="8"/>
      <c r="F24" s="8"/>
    </row>
    <row r="25" spans="3:6" x14ac:dyDescent="0.25">
      <c r="C25" s="14"/>
      <c r="D25" s="8"/>
      <c r="E25" s="8"/>
      <c r="F25" s="8"/>
    </row>
    <row r="26" spans="3:6" x14ac:dyDescent="0.25">
      <c r="C26" s="14"/>
      <c r="D26" s="8"/>
      <c r="E26" s="8"/>
      <c r="F26" s="8"/>
    </row>
    <row r="27" spans="3:6" x14ac:dyDescent="0.25">
      <c r="C27" s="14"/>
      <c r="D27" s="8"/>
      <c r="E27" s="8"/>
      <c r="F27" s="8"/>
    </row>
    <row r="28" spans="3:6" x14ac:dyDescent="0.25">
      <c r="C28" s="14"/>
      <c r="D28" s="8"/>
      <c r="E28" s="8"/>
      <c r="F28" s="8"/>
    </row>
    <row r="29" spans="3:6" x14ac:dyDescent="0.25">
      <c r="C29" s="14"/>
      <c r="D29" s="8"/>
      <c r="E29" s="8"/>
      <c r="F29" s="8"/>
    </row>
    <row r="30" spans="3:6" x14ac:dyDescent="0.25">
      <c r="C30" s="14"/>
      <c r="D30" s="8"/>
      <c r="E30" s="8"/>
      <c r="F30" s="8"/>
    </row>
    <row r="31" spans="3:6" x14ac:dyDescent="0.25">
      <c r="C31" s="14"/>
      <c r="D31" s="8"/>
      <c r="E31" s="8"/>
      <c r="F31" s="8"/>
    </row>
    <row r="32" spans="3:6" x14ac:dyDescent="0.25">
      <c r="C32" s="14"/>
      <c r="D32" s="8"/>
      <c r="E32" s="8"/>
      <c r="F32" s="8"/>
    </row>
    <row r="33" spans="2:6" x14ac:dyDescent="0.25">
      <c r="C33" s="14" t="s">
        <v>105</v>
      </c>
      <c r="D33" s="8"/>
      <c r="E33" s="8"/>
      <c r="F33" s="8"/>
    </row>
    <row r="34" spans="2:6" x14ac:dyDescent="0.25">
      <c r="C34" s="14"/>
      <c r="D34" s="8"/>
      <c r="E34" s="8"/>
      <c r="F34" s="8"/>
    </row>
    <row r="35" spans="2:6" x14ac:dyDescent="0.25">
      <c r="B35" s="19" t="s">
        <v>100</v>
      </c>
      <c r="D35" s="8"/>
      <c r="E35" s="8"/>
      <c r="F35" s="8"/>
    </row>
    <row r="36" spans="2:6" x14ac:dyDescent="0.25">
      <c r="B36" s="19"/>
      <c r="D36" s="8"/>
      <c r="E36" s="8"/>
      <c r="F36" s="8"/>
    </row>
    <row r="37" spans="2:6" x14ac:dyDescent="0.25">
      <c r="C37" s="14" t="s">
        <v>93</v>
      </c>
      <c r="D37" s="8"/>
      <c r="E37" s="8"/>
      <c r="F37" s="8"/>
    </row>
    <row r="38" spans="2:6" x14ac:dyDescent="0.25">
      <c r="C38" s="14" t="s">
        <v>99</v>
      </c>
      <c r="D38" s="8"/>
      <c r="E38" s="8"/>
      <c r="F38" s="8"/>
    </row>
    <row r="39" spans="2:6" x14ac:dyDescent="0.25">
      <c r="C39" s="14" t="s">
        <v>94</v>
      </c>
      <c r="D39" s="8"/>
      <c r="E39" s="8"/>
      <c r="F39" s="8"/>
    </row>
    <row r="40" spans="2:6" x14ac:dyDescent="0.25">
      <c r="C40" s="14" t="s">
        <v>95</v>
      </c>
      <c r="D40" s="8"/>
      <c r="E40" s="8"/>
      <c r="F40" s="8"/>
    </row>
    <row r="41" spans="2:6" x14ac:dyDescent="0.25">
      <c r="B41" s="14"/>
      <c r="C41" s="14" t="s">
        <v>96</v>
      </c>
      <c r="D41" s="8"/>
      <c r="E41" s="8"/>
      <c r="F41" s="8"/>
    </row>
    <row r="42" spans="2:6" x14ac:dyDescent="0.25">
      <c r="C42" s="14" t="s">
        <v>102</v>
      </c>
    </row>
    <row r="43" spans="2:6" x14ac:dyDescent="0.25">
      <c r="C43" s="14" t="s">
        <v>103</v>
      </c>
    </row>
    <row r="44" spans="2:6" x14ac:dyDescent="0.25">
      <c r="C44" s="14" t="s">
        <v>104</v>
      </c>
    </row>
  </sheetData>
  <sheetProtection algorithmName="SHA-512" hashValue="ZkuIYmlZPmdAvO37qsnCAs7Wf8AGZ0Qty2156LzyFaU2HCE6R7uxHO2HoRzpt0wcwzdiX17BV0NnUxLSZcAlvg==" saltValue="Fy9r3/MYOB9ghNxBZbu0BA==" spinCount="100000" sheet="1" objects="1" scenarios="1"/>
  <phoneticPr fontId="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M45"/>
  <sheetViews>
    <sheetView showGridLines="0" tabSelected="1" zoomScaleNormal="100" workbookViewId="0">
      <pane ySplit="5" topLeftCell="A6" activePane="bottomLeft" state="frozen"/>
      <selection pane="bottomLeft" activeCell="H9" sqref="H9"/>
    </sheetView>
  </sheetViews>
  <sheetFormatPr defaultRowHeight="15.75" outlineLevelRow="1" outlineLevelCol="1" x14ac:dyDescent="0.25"/>
  <cols>
    <col min="2" max="4" width="8.88671875" style="8"/>
    <col min="5" max="5" width="13.88671875" style="8" customWidth="1"/>
    <col min="6" max="6" width="8.88671875" style="8"/>
    <col min="7" max="7" width="42.88671875" customWidth="1"/>
    <col min="8" max="8" width="50.21875" customWidth="1"/>
    <col min="10" max="12" width="8.88671875" hidden="1" customWidth="1" outlineLevel="1"/>
    <col min="13" max="13" width="8.88671875" collapsed="1"/>
  </cols>
  <sheetData>
    <row r="2" spans="2:12" ht="21" x14ac:dyDescent="0.25">
      <c r="B2" s="15" t="s">
        <v>97</v>
      </c>
    </row>
    <row r="3" spans="2:12" x14ac:dyDescent="0.25">
      <c r="B3" s="14"/>
    </row>
    <row r="4" spans="2:12" x14ac:dyDescent="0.25">
      <c r="B4" s="5" t="s">
        <v>0</v>
      </c>
      <c r="C4" s="16" t="s">
        <v>6</v>
      </c>
      <c r="D4" s="17"/>
      <c r="E4" s="18"/>
      <c r="F4" s="16" t="s">
        <v>5</v>
      </c>
      <c r="G4" s="17"/>
      <c r="H4" s="18"/>
    </row>
    <row r="5" spans="2:12" x14ac:dyDescent="0.25">
      <c r="B5" s="6"/>
      <c r="C5" s="9" t="s">
        <v>2</v>
      </c>
      <c r="D5" s="9" t="s">
        <v>3</v>
      </c>
      <c r="E5" s="9" t="s">
        <v>4</v>
      </c>
      <c r="F5" s="9" t="s">
        <v>1</v>
      </c>
      <c r="G5" s="2" t="s">
        <v>14</v>
      </c>
      <c r="H5" s="2" t="s">
        <v>15</v>
      </c>
      <c r="J5" s="10" t="s">
        <v>2</v>
      </c>
      <c r="K5" s="11" t="s">
        <v>3</v>
      </c>
      <c r="L5" s="11" t="s">
        <v>35</v>
      </c>
    </row>
    <row r="6" spans="2:12" ht="63" x14ac:dyDescent="0.25">
      <c r="B6" s="7" t="str">
        <f>IF(ISERROR(J6),"",J6&amp;"-"&amp;K6&amp;"-"&amp;L6)</f>
        <v>1-1-1</v>
      </c>
      <c r="C6" s="7" t="s">
        <v>16</v>
      </c>
      <c r="D6" s="7" t="s">
        <v>19</v>
      </c>
      <c r="E6" s="12"/>
      <c r="F6" s="7" t="s">
        <v>12</v>
      </c>
      <c r="G6" s="3" t="s">
        <v>37</v>
      </c>
      <c r="H6" s="3" t="s">
        <v>38</v>
      </c>
      <c r="J6">
        <f>MATCH($C6,リスト!$B$4:$B$11,)</f>
        <v>1</v>
      </c>
      <c r="K6">
        <f>IF(C6="環境",MATCH($D6,リスト!$C$4:$C$11,),IF(C6="操作",MATCH($D6,リスト!$D$4:$D$11,),MATCH($D6,リスト!$E$4:$E$11,)))</f>
        <v>1</v>
      </c>
      <c r="L6">
        <f>COUNTIF(D$6:D6,D6)</f>
        <v>1</v>
      </c>
    </row>
    <row r="7" spans="2:12" ht="47.25" x14ac:dyDescent="0.25">
      <c r="B7" s="7" t="str">
        <f t="shared" ref="B7:B44" si="0">IF(ISERROR(J7),"",J7&amp;"-"&amp;K7&amp;"-"&amp;L7)</f>
        <v>1-1-2</v>
      </c>
      <c r="C7" s="7" t="s">
        <v>16</v>
      </c>
      <c r="D7" s="7" t="s">
        <v>19</v>
      </c>
      <c r="E7" s="12"/>
      <c r="F7" s="7" t="s">
        <v>9</v>
      </c>
      <c r="G7" s="3" t="s">
        <v>39</v>
      </c>
      <c r="H7" s="3"/>
      <c r="J7">
        <f>MATCH($C7,リスト!$B$4:$B$11,)</f>
        <v>1</v>
      </c>
      <c r="K7">
        <f>IF(C7="環境",MATCH($D7,リスト!$C$4:$C$11,),IF(C7="操作",MATCH($D7,リスト!$D$4:$D$11,),MATCH($D7,リスト!$E$4:$E$11,)))</f>
        <v>1</v>
      </c>
      <c r="L7">
        <f>COUNTIF(D$6:D7,D7)</f>
        <v>2</v>
      </c>
    </row>
    <row r="8" spans="2:12" ht="47.25" x14ac:dyDescent="0.25">
      <c r="B8" s="7" t="str">
        <f t="shared" si="0"/>
        <v>1-1-3</v>
      </c>
      <c r="C8" s="7" t="s">
        <v>16</v>
      </c>
      <c r="D8" s="7" t="s">
        <v>20</v>
      </c>
      <c r="E8" s="12"/>
      <c r="F8" s="7" t="s">
        <v>9</v>
      </c>
      <c r="G8" s="3" t="s">
        <v>40</v>
      </c>
      <c r="H8" s="3" t="s">
        <v>67</v>
      </c>
      <c r="J8">
        <f>MATCH($C8,リスト!$B$4:$B$11,)</f>
        <v>1</v>
      </c>
      <c r="K8">
        <f>IF(C8="環境",MATCH($D8,リスト!$C$4:$C$11,),IF(C8="操作",MATCH($D8,リスト!$D$4:$D$11,),MATCH($D8,リスト!$E$4:$E$11,)))</f>
        <v>1</v>
      </c>
      <c r="L8">
        <f>COUNTIF(D$6:D8,D8)</f>
        <v>3</v>
      </c>
    </row>
    <row r="9" spans="2:12" ht="173.25" x14ac:dyDescent="0.25">
      <c r="B9" s="7" t="str">
        <f t="shared" ref="B9:B11" si="1">IF(ISERROR(J9),"",J9&amp;"-"&amp;K9&amp;"-"&amp;L9)</f>
        <v>1-1-4</v>
      </c>
      <c r="C9" s="7" t="s">
        <v>16</v>
      </c>
      <c r="D9" s="7" t="s">
        <v>19</v>
      </c>
      <c r="E9" s="12"/>
      <c r="F9" s="7" t="s">
        <v>7</v>
      </c>
      <c r="G9" s="3" t="s">
        <v>110</v>
      </c>
      <c r="H9" s="3" t="s">
        <v>111</v>
      </c>
      <c r="J9">
        <f>MATCH($C9,リスト!$B$4:$B$11,)</f>
        <v>1</v>
      </c>
      <c r="K9">
        <f>IF(C9="環境",MATCH($D9,リスト!$C$4:$C$11,),IF(C9="操作",MATCH($D9,リスト!$D$4:$D$11,),MATCH($D9,リスト!$E$4:$E$11,)))</f>
        <v>1</v>
      </c>
      <c r="L9">
        <f>COUNTIF(D$6:D9,D9)</f>
        <v>4</v>
      </c>
    </row>
    <row r="10" spans="2:12" ht="47.25" x14ac:dyDescent="0.25">
      <c r="B10" s="7" t="str">
        <f t="shared" si="1"/>
        <v>1-1-5</v>
      </c>
      <c r="C10" s="7" t="s">
        <v>16</v>
      </c>
      <c r="D10" s="7" t="s">
        <v>19</v>
      </c>
      <c r="E10" s="12"/>
      <c r="F10" s="7" t="s">
        <v>9</v>
      </c>
      <c r="G10" s="3" t="s">
        <v>112</v>
      </c>
      <c r="H10" s="3" t="s">
        <v>113</v>
      </c>
      <c r="J10">
        <f>MATCH($C10,リスト!$B$4:$B$11,)</f>
        <v>1</v>
      </c>
      <c r="K10">
        <f>IF(C10="環境",MATCH($D10,リスト!$C$4:$C$11,),IF(C10="操作",MATCH($D10,リスト!$D$4:$D$11,),MATCH($D10,リスト!$E$4:$E$11,)))</f>
        <v>1</v>
      </c>
      <c r="L10">
        <f>COUNTIF(D$6:D10,D10)</f>
        <v>5</v>
      </c>
    </row>
    <row r="11" spans="2:12" ht="78.75" x14ac:dyDescent="0.25">
      <c r="B11" s="7" t="str">
        <f t="shared" si="1"/>
        <v>1-1-6</v>
      </c>
      <c r="C11" s="7" t="s">
        <v>16</v>
      </c>
      <c r="D11" s="7" t="s">
        <v>19</v>
      </c>
      <c r="E11" s="12"/>
      <c r="F11" s="7" t="s">
        <v>11</v>
      </c>
      <c r="G11" s="3" t="s">
        <v>114</v>
      </c>
      <c r="H11" s="3" t="s">
        <v>115</v>
      </c>
      <c r="J11">
        <f>MATCH($C11,リスト!$B$4:$B$11,)</f>
        <v>1</v>
      </c>
      <c r="K11">
        <f>IF(C11="環境",MATCH($D11,リスト!$C$4:$C$11,),IF(C11="操作",MATCH($D11,リスト!$D$4:$D$11,),MATCH($D11,リスト!$E$4:$E$11,)))</f>
        <v>1</v>
      </c>
      <c r="L11">
        <f>COUNTIF(D$6:D11,D11)</f>
        <v>6</v>
      </c>
    </row>
    <row r="12" spans="2:12" ht="47.25" x14ac:dyDescent="0.25">
      <c r="B12" s="7" t="str">
        <f t="shared" si="0"/>
        <v>1-2-1</v>
      </c>
      <c r="C12" s="7" t="s">
        <v>16</v>
      </c>
      <c r="D12" s="7" t="s">
        <v>21</v>
      </c>
      <c r="E12" s="12"/>
      <c r="F12" s="7" t="s">
        <v>11</v>
      </c>
      <c r="G12" s="3" t="s">
        <v>42</v>
      </c>
      <c r="H12" s="3" t="s">
        <v>41</v>
      </c>
      <c r="J12">
        <f>MATCH($C12,リスト!$B$4:$B$11,)</f>
        <v>1</v>
      </c>
      <c r="K12">
        <f>IF(C12="環境",MATCH($D12,リスト!$C$4:$C$11,),IF(C12="操作",MATCH($D12,リスト!$D$4:$D$11,),MATCH($D12,リスト!$E$4:$E$11,)))</f>
        <v>2</v>
      </c>
      <c r="L12">
        <f>COUNTIF(D$6:D12,D12)</f>
        <v>1</v>
      </c>
    </row>
    <row r="13" spans="2:12" ht="126" x14ac:dyDescent="0.25">
      <c r="B13" s="7" t="str">
        <f t="shared" si="0"/>
        <v>1-2-2</v>
      </c>
      <c r="C13" s="7" t="s">
        <v>16</v>
      </c>
      <c r="D13" s="7" t="s">
        <v>21</v>
      </c>
      <c r="E13" s="12"/>
      <c r="F13" s="7" t="s">
        <v>9</v>
      </c>
      <c r="G13" s="3" t="s">
        <v>43</v>
      </c>
      <c r="H13" s="3" t="s">
        <v>106</v>
      </c>
      <c r="J13">
        <f>MATCH($C13,リスト!$B$4:$B$11,)</f>
        <v>1</v>
      </c>
      <c r="K13">
        <f>IF(C13="環境",MATCH($D13,リスト!$C$4:$C$11,),IF(C13="操作",MATCH($D13,リスト!$D$4:$D$11,),MATCH($D13,リスト!$E$4:$E$11,)))</f>
        <v>2</v>
      </c>
      <c r="L13">
        <f>COUNTIF(D$6:D13,D13)</f>
        <v>2</v>
      </c>
    </row>
    <row r="14" spans="2:12" ht="47.25" x14ac:dyDescent="0.25">
      <c r="B14" s="7" t="str">
        <f t="shared" si="0"/>
        <v>1-3-1</v>
      </c>
      <c r="C14" s="7" t="s">
        <v>16</v>
      </c>
      <c r="D14" s="7" t="s">
        <v>23</v>
      </c>
      <c r="E14" s="12"/>
      <c r="F14" s="7" t="s">
        <v>9</v>
      </c>
      <c r="G14" s="3" t="s">
        <v>44</v>
      </c>
      <c r="H14" s="3" t="s">
        <v>49</v>
      </c>
      <c r="J14">
        <f>MATCH($C14,リスト!$B$4:$B$11,)</f>
        <v>1</v>
      </c>
      <c r="K14">
        <f>IF(C14="環境",MATCH($D14,リスト!$C$4:$C$11,),IF(C14="操作",MATCH($D14,リスト!$D$4:$D$11,),MATCH($D14,リスト!$E$4:$E$11,)))</f>
        <v>3</v>
      </c>
      <c r="L14">
        <f>COUNTIF(D$6:D14,D14)</f>
        <v>1</v>
      </c>
    </row>
    <row r="15" spans="2:12" ht="63" x14ac:dyDescent="0.25">
      <c r="B15" s="7" t="str">
        <f t="shared" si="0"/>
        <v>2-1-1</v>
      </c>
      <c r="C15" s="7" t="s">
        <v>17</v>
      </c>
      <c r="D15" s="7" t="s">
        <v>25</v>
      </c>
      <c r="E15" s="12"/>
      <c r="F15" s="7" t="s">
        <v>9</v>
      </c>
      <c r="G15" s="3" t="s">
        <v>45</v>
      </c>
      <c r="H15" s="3" t="s">
        <v>46</v>
      </c>
      <c r="J15">
        <f>MATCH($C15,リスト!$B$4:$B$11,)</f>
        <v>2</v>
      </c>
      <c r="K15">
        <f>IF(C15="環境",MATCH($D15,リスト!$C$4:$C$11,),IF(C15="操作",MATCH($D15,リスト!$D$4:$D$11,),MATCH($D15,リスト!$E$4:$E$11,)))</f>
        <v>1</v>
      </c>
      <c r="L15">
        <f>COUNTIF(D$6:D15,D15)</f>
        <v>1</v>
      </c>
    </row>
    <row r="16" spans="2:12" ht="47.25" x14ac:dyDescent="0.25">
      <c r="B16" s="7" t="str">
        <f t="shared" si="0"/>
        <v>2-2-1</v>
      </c>
      <c r="C16" s="7" t="s">
        <v>17</v>
      </c>
      <c r="D16" s="7" t="s">
        <v>28</v>
      </c>
      <c r="E16" s="12"/>
      <c r="F16" s="7" t="s">
        <v>9</v>
      </c>
      <c r="G16" s="3" t="s">
        <v>47</v>
      </c>
      <c r="H16" s="3" t="s">
        <v>68</v>
      </c>
      <c r="J16">
        <f>MATCH($C16,リスト!$B$4:$B$11,)</f>
        <v>2</v>
      </c>
      <c r="K16">
        <f>IF(C16="環境",MATCH($D16,リスト!$C$4:$C$11,),IF(C16="操作",MATCH($D16,リスト!$D$4:$D$11,),MATCH($D16,リスト!$E$4:$E$11,)))</f>
        <v>2</v>
      </c>
      <c r="L16">
        <f>COUNTIF(D$6:D16,D16)</f>
        <v>1</v>
      </c>
    </row>
    <row r="17" spans="2:12" ht="94.5" x14ac:dyDescent="0.25">
      <c r="B17" s="7" t="str">
        <f t="shared" si="0"/>
        <v>2-2-2</v>
      </c>
      <c r="C17" s="7" t="s">
        <v>17</v>
      </c>
      <c r="D17" s="7" t="s">
        <v>28</v>
      </c>
      <c r="E17" s="12"/>
      <c r="F17" s="7" t="s">
        <v>7</v>
      </c>
      <c r="G17" s="3" t="s">
        <v>48</v>
      </c>
      <c r="H17" s="3" t="s">
        <v>107</v>
      </c>
      <c r="J17">
        <f>MATCH($C17,リスト!$B$4:$B$11,)</f>
        <v>2</v>
      </c>
      <c r="K17">
        <f>IF(C17="環境",MATCH($D17,リスト!$C$4:$C$11,),IF(C17="操作",MATCH($D17,リスト!$D$4:$D$11,),MATCH($D17,リスト!$E$4:$E$11,)))</f>
        <v>2</v>
      </c>
      <c r="L17">
        <f>COUNTIF(D$6:D17,D17)</f>
        <v>2</v>
      </c>
    </row>
    <row r="18" spans="2:12" ht="94.5" x14ac:dyDescent="0.25">
      <c r="B18" s="7" t="str">
        <f t="shared" si="0"/>
        <v>2-3-1</v>
      </c>
      <c r="C18" s="7" t="s">
        <v>17</v>
      </c>
      <c r="D18" s="7" t="s">
        <v>29</v>
      </c>
      <c r="E18" s="12"/>
      <c r="F18" s="7" t="s">
        <v>7</v>
      </c>
      <c r="G18" s="3" t="s">
        <v>108</v>
      </c>
      <c r="H18" s="3"/>
      <c r="J18">
        <f>MATCH($C18,リスト!$B$4:$B$11,)</f>
        <v>2</v>
      </c>
      <c r="K18">
        <f>IF(C18="環境",MATCH($D18,リスト!$C$4:$C$11,),IF(C18="操作",MATCH($D18,リスト!$D$4:$D$11,),MATCH($D18,リスト!$E$4:$E$11,)))</f>
        <v>3</v>
      </c>
      <c r="L18">
        <f>COUNTIF(D$6:D18,D18)</f>
        <v>1</v>
      </c>
    </row>
    <row r="19" spans="2:12" ht="63" x14ac:dyDescent="0.25">
      <c r="B19" s="7" t="str">
        <f t="shared" si="0"/>
        <v>2-4-1</v>
      </c>
      <c r="C19" s="7" t="s">
        <v>17</v>
      </c>
      <c r="D19" s="7" t="s">
        <v>30</v>
      </c>
      <c r="E19" s="12"/>
      <c r="F19" s="7" t="s">
        <v>7</v>
      </c>
      <c r="G19" s="3" t="s">
        <v>50</v>
      </c>
      <c r="H19" s="3" t="s">
        <v>69</v>
      </c>
      <c r="J19">
        <f>MATCH($C19,リスト!$B$4:$B$11,)</f>
        <v>2</v>
      </c>
      <c r="K19">
        <f>IF(C19="環境",MATCH($D19,リスト!$C$4:$C$11,),IF(C19="操作",MATCH($D19,リスト!$D$4:$D$11,),MATCH($D19,リスト!$E$4:$E$11,)))</f>
        <v>4</v>
      </c>
      <c r="L19">
        <f>COUNTIF(D$6:D19,D19)</f>
        <v>1</v>
      </c>
    </row>
    <row r="20" spans="2:12" ht="31.5" x14ac:dyDescent="0.25">
      <c r="B20" s="7" t="str">
        <f t="shared" si="0"/>
        <v>2-4-2</v>
      </c>
      <c r="C20" s="7" t="s">
        <v>17</v>
      </c>
      <c r="D20" s="7" t="s">
        <v>30</v>
      </c>
      <c r="E20" s="12"/>
      <c r="F20" s="7" t="s">
        <v>7</v>
      </c>
      <c r="G20" s="3" t="s">
        <v>51</v>
      </c>
      <c r="H20" s="3"/>
      <c r="J20">
        <f>MATCH($C20,リスト!$B$4:$B$11,)</f>
        <v>2</v>
      </c>
      <c r="K20">
        <f>IF(C20="環境",MATCH($D20,リスト!$C$4:$C$11,),IF(C20="操作",MATCH($D20,リスト!$D$4:$D$11,),MATCH($D20,リスト!$E$4:$E$11,)))</f>
        <v>4</v>
      </c>
      <c r="L20">
        <f>COUNTIF(D$6:D20,D20)</f>
        <v>2</v>
      </c>
    </row>
    <row r="21" spans="2:12" ht="31.5" x14ac:dyDescent="0.25">
      <c r="B21" s="7" t="str">
        <f t="shared" ref="B21:B39" si="2">IF(ISERROR(J21),"",J21&amp;"-"&amp;K21&amp;"-"&amp;L21)</f>
        <v>2-5-1</v>
      </c>
      <c r="C21" s="7" t="s">
        <v>17</v>
      </c>
      <c r="D21" s="7" t="s">
        <v>52</v>
      </c>
      <c r="E21" s="12" t="s">
        <v>53</v>
      </c>
      <c r="F21" s="7" t="s">
        <v>9</v>
      </c>
      <c r="G21" s="3" t="s">
        <v>54</v>
      </c>
      <c r="H21" s="3" t="s">
        <v>55</v>
      </c>
      <c r="J21">
        <f>MATCH($C21,リスト!$B$4:$B$11,)</f>
        <v>2</v>
      </c>
      <c r="K21">
        <f>IF(C21="環境",MATCH($D21,リスト!$C$4:$C$11,),IF(C21="操作",MATCH($D21,リスト!$D$4:$D$11,),MATCH($D21,リスト!$E$4:$E$11,)))</f>
        <v>5</v>
      </c>
      <c r="L21">
        <f>COUNTIF(D$6:D21,D21)</f>
        <v>1</v>
      </c>
    </row>
    <row r="22" spans="2:12" ht="47.25" x14ac:dyDescent="0.25">
      <c r="B22" s="7" t="str">
        <f t="shared" si="2"/>
        <v>2-5-2</v>
      </c>
      <c r="C22" s="7" t="s">
        <v>17</v>
      </c>
      <c r="D22" s="7" t="s">
        <v>52</v>
      </c>
      <c r="E22" s="12" t="s">
        <v>57</v>
      </c>
      <c r="F22" s="7" t="s">
        <v>11</v>
      </c>
      <c r="G22" s="3" t="s">
        <v>56</v>
      </c>
      <c r="H22" s="3" t="s">
        <v>58</v>
      </c>
      <c r="J22">
        <f>MATCH($C22,リスト!$B$4:$B$11,)</f>
        <v>2</v>
      </c>
      <c r="K22">
        <f>IF(C22="環境",MATCH($D22,リスト!$C$4:$C$11,),IF(C22="操作",MATCH($D22,リスト!$D$4:$D$11,),MATCH($D22,リスト!$E$4:$E$11,)))</f>
        <v>5</v>
      </c>
      <c r="L22">
        <f>COUNTIF(D$6:D22,D22)</f>
        <v>2</v>
      </c>
    </row>
    <row r="23" spans="2:12" ht="63" x14ac:dyDescent="0.25">
      <c r="B23" s="7" t="str">
        <f t="shared" si="2"/>
        <v>2-5-3</v>
      </c>
      <c r="C23" s="7" t="s">
        <v>17</v>
      </c>
      <c r="D23" s="7" t="s">
        <v>52</v>
      </c>
      <c r="E23" s="12" t="s">
        <v>57</v>
      </c>
      <c r="F23" s="7" t="s">
        <v>11</v>
      </c>
      <c r="G23" s="3" t="s">
        <v>59</v>
      </c>
      <c r="H23" s="3"/>
      <c r="J23">
        <f>MATCH($C23,リスト!$B$4:$B$11,)</f>
        <v>2</v>
      </c>
      <c r="K23">
        <f>IF(C23="環境",MATCH($D23,リスト!$C$4:$C$11,),IF(C23="操作",MATCH($D23,リスト!$D$4:$D$11,),MATCH($D23,リスト!$E$4:$E$11,)))</f>
        <v>5</v>
      </c>
      <c r="L23">
        <f>COUNTIF(D$6:D23,D23)</f>
        <v>3</v>
      </c>
    </row>
    <row r="24" spans="2:12" ht="31.5" x14ac:dyDescent="0.25">
      <c r="B24" s="7" t="str">
        <f t="shared" si="2"/>
        <v>2-5-4</v>
      </c>
      <c r="C24" s="7" t="s">
        <v>17</v>
      </c>
      <c r="D24" s="7" t="s">
        <v>52</v>
      </c>
      <c r="E24" s="12" t="s">
        <v>57</v>
      </c>
      <c r="F24" s="7" t="s">
        <v>9</v>
      </c>
      <c r="G24" s="3" t="s">
        <v>60</v>
      </c>
      <c r="H24" s="3" t="s">
        <v>70</v>
      </c>
      <c r="J24">
        <f>MATCH($C24,リスト!$B$4:$B$11,)</f>
        <v>2</v>
      </c>
      <c r="K24">
        <f>IF(C24="環境",MATCH($D24,リスト!$C$4:$C$11,),IF(C24="操作",MATCH($D24,リスト!$D$4:$D$11,),MATCH($D24,リスト!$E$4:$E$11,)))</f>
        <v>5</v>
      </c>
      <c r="L24">
        <f>COUNTIF(D$6:D24,D24)</f>
        <v>4</v>
      </c>
    </row>
    <row r="25" spans="2:12" ht="63" x14ac:dyDescent="0.25">
      <c r="B25" s="7" t="str">
        <f t="shared" si="2"/>
        <v>2-6-3</v>
      </c>
      <c r="C25" s="7" t="s">
        <v>17</v>
      </c>
      <c r="D25" s="7" t="s">
        <v>21</v>
      </c>
      <c r="E25" s="12"/>
      <c r="F25" s="7" t="s">
        <v>11</v>
      </c>
      <c r="G25" s="3" t="s">
        <v>61</v>
      </c>
      <c r="H25" s="3" t="s">
        <v>71</v>
      </c>
      <c r="J25">
        <f>MATCH($C25,リスト!$B$4:$B$11,)</f>
        <v>2</v>
      </c>
      <c r="K25">
        <f>IF(C25="環境",MATCH($D25,リスト!$C$4:$C$11,),IF(C25="操作",MATCH($D25,リスト!$D$4:$D$11,),MATCH($D25,リスト!$E$4:$E$11,)))</f>
        <v>6</v>
      </c>
      <c r="L25">
        <f>COUNTIF(D$6:D25,D25)</f>
        <v>3</v>
      </c>
    </row>
    <row r="26" spans="2:12" ht="94.5" x14ac:dyDescent="0.25">
      <c r="B26" s="7" t="str">
        <f t="shared" si="2"/>
        <v>2-6-4</v>
      </c>
      <c r="C26" s="7" t="s">
        <v>17</v>
      </c>
      <c r="D26" s="7" t="s">
        <v>21</v>
      </c>
      <c r="E26" s="12"/>
      <c r="F26" s="7" t="s">
        <v>9</v>
      </c>
      <c r="G26" s="3" t="s">
        <v>62</v>
      </c>
      <c r="H26" s="3" t="s">
        <v>72</v>
      </c>
      <c r="J26">
        <f>MATCH($C26,リスト!$B$4:$B$11,)</f>
        <v>2</v>
      </c>
      <c r="K26">
        <f>IF(C26="環境",MATCH($D26,リスト!$C$4:$C$11,),IF(C26="操作",MATCH($D26,リスト!$D$4:$D$11,),MATCH($D26,リスト!$E$4:$E$11,)))</f>
        <v>6</v>
      </c>
      <c r="L26">
        <f>COUNTIF(D$6:D26,D26)</f>
        <v>4</v>
      </c>
    </row>
    <row r="27" spans="2:12" ht="31.5" x14ac:dyDescent="0.25">
      <c r="B27" s="7" t="str">
        <f t="shared" si="2"/>
        <v>3-1-1</v>
      </c>
      <c r="C27" s="7" t="s">
        <v>18</v>
      </c>
      <c r="D27" s="7" t="s">
        <v>63</v>
      </c>
      <c r="E27" s="12"/>
      <c r="F27" s="7" t="s">
        <v>9</v>
      </c>
      <c r="G27" s="3" t="s">
        <v>64</v>
      </c>
      <c r="H27" s="3" t="s">
        <v>66</v>
      </c>
      <c r="J27">
        <f>MATCH($C27,リスト!$B$4:$B$11,)</f>
        <v>3</v>
      </c>
      <c r="K27">
        <f>IF(C27="環境",MATCH($D27,リスト!$C$4:$C$11,),IF(C27="操作",MATCH($D27,リスト!$D$4:$D$11,),MATCH($D27,リスト!$E$4:$E$11,)))</f>
        <v>1</v>
      </c>
      <c r="L27">
        <f>COUNTIF(D$6:D27,D27)</f>
        <v>1</v>
      </c>
    </row>
    <row r="28" spans="2:12" ht="78.75" x14ac:dyDescent="0.25">
      <c r="B28" s="7" t="str">
        <f t="shared" si="2"/>
        <v>3-1-2</v>
      </c>
      <c r="C28" s="7" t="s">
        <v>18</v>
      </c>
      <c r="D28" s="7" t="s">
        <v>63</v>
      </c>
      <c r="E28" s="12"/>
      <c r="F28" s="7" t="s">
        <v>9</v>
      </c>
      <c r="G28" s="3" t="s">
        <v>65</v>
      </c>
      <c r="H28" s="3" t="s">
        <v>73</v>
      </c>
      <c r="J28">
        <f>MATCH($C28,リスト!$B$4:$B$11,)</f>
        <v>3</v>
      </c>
      <c r="K28">
        <f>IF(C28="環境",MATCH($D28,リスト!$C$4:$C$11,),IF(C28="操作",MATCH($D28,リスト!$D$4:$D$11,),MATCH($D28,リスト!$E$4:$E$11,)))</f>
        <v>1</v>
      </c>
      <c r="L28">
        <f>COUNTIF(D$6:D28,D28)</f>
        <v>2</v>
      </c>
    </row>
    <row r="29" spans="2:12" ht="31.5" x14ac:dyDescent="0.25">
      <c r="B29" s="7" t="str">
        <f t="shared" si="2"/>
        <v>3-1-3</v>
      </c>
      <c r="C29" s="7" t="s">
        <v>18</v>
      </c>
      <c r="D29" s="7" t="s">
        <v>63</v>
      </c>
      <c r="E29" s="12"/>
      <c r="F29" s="7" t="s">
        <v>7</v>
      </c>
      <c r="G29" s="3" t="s">
        <v>75</v>
      </c>
      <c r="H29" s="3" t="s">
        <v>85</v>
      </c>
      <c r="J29">
        <f>MATCH($C29,リスト!$B$4:$B$11,)</f>
        <v>3</v>
      </c>
      <c r="K29">
        <f>IF(C29="環境",MATCH($D29,リスト!$C$4:$C$11,),IF(C29="操作",MATCH($D29,リスト!$D$4:$D$11,),MATCH($D29,リスト!$E$4:$E$11,)))</f>
        <v>1</v>
      </c>
      <c r="L29">
        <f>COUNTIF(D$6:D29,D29)</f>
        <v>3</v>
      </c>
    </row>
    <row r="30" spans="2:12" ht="63" x14ac:dyDescent="0.25">
      <c r="B30" s="7" t="str">
        <f t="shared" si="2"/>
        <v>3-1-4</v>
      </c>
      <c r="C30" s="7" t="s">
        <v>18</v>
      </c>
      <c r="D30" s="7" t="s">
        <v>63</v>
      </c>
      <c r="E30" s="12"/>
      <c r="F30" s="7" t="s">
        <v>7</v>
      </c>
      <c r="G30" s="3" t="s">
        <v>74</v>
      </c>
      <c r="H30" s="3" t="s">
        <v>76</v>
      </c>
      <c r="J30">
        <f>MATCH($C30,リスト!$B$4:$B$11,)</f>
        <v>3</v>
      </c>
      <c r="K30">
        <f>IF(C30="環境",MATCH($D30,リスト!$C$4:$C$11,),IF(C30="操作",MATCH($D30,リスト!$D$4:$D$11,),MATCH($D30,リスト!$E$4:$E$11,)))</f>
        <v>1</v>
      </c>
      <c r="L30">
        <f>COUNTIF(D$6:D30,D30)</f>
        <v>4</v>
      </c>
    </row>
    <row r="31" spans="2:12" ht="31.5" x14ac:dyDescent="0.25">
      <c r="B31" s="7" t="str">
        <f t="shared" si="2"/>
        <v>3-1-5</v>
      </c>
      <c r="C31" s="7" t="s">
        <v>18</v>
      </c>
      <c r="D31" s="7" t="s">
        <v>63</v>
      </c>
      <c r="E31" s="12"/>
      <c r="F31" s="7" t="s">
        <v>7</v>
      </c>
      <c r="G31" s="3" t="s">
        <v>77</v>
      </c>
      <c r="H31" s="3" t="s">
        <v>78</v>
      </c>
      <c r="J31">
        <f>MATCH($C31,リスト!$B$4:$B$11,)</f>
        <v>3</v>
      </c>
      <c r="K31">
        <f>IF(C31="環境",MATCH($D31,リスト!$C$4:$C$11,),IF(C31="操作",MATCH($D31,リスト!$D$4:$D$11,),MATCH($D31,リスト!$E$4:$E$11,)))</f>
        <v>1</v>
      </c>
      <c r="L31">
        <f>COUNTIF(D$6:D31,D31)</f>
        <v>5</v>
      </c>
    </row>
    <row r="32" spans="2:12" ht="47.25" x14ac:dyDescent="0.25">
      <c r="B32" s="7" t="str">
        <f t="shared" si="2"/>
        <v>3-2-1</v>
      </c>
      <c r="C32" s="7" t="s">
        <v>18</v>
      </c>
      <c r="D32" s="7" t="s">
        <v>80</v>
      </c>
      <c r="E32" s="12"/>
      <c r="F32" s="7" t="s">
        <v>7</v>
      </c>
      <c r="G32" s="3" t="s">
        <v>79</v>
      </c>
      <c r="H32" s="13" t="s">
        <v>81</v>
      </c>
      <c r="J32">
        <f>MATCH($C32,リスト!$B$4:$B$11,)</f>
        <v>3</v>
      </c>
      <c r="K32">
        <f>IF(C32="環境",MATCH($D32,リスト!$C$4:$C$11,),IF(C32="操作",MATCH($D32,リスト!$D$4:$D$11,),MATCH($D32,リスト!$E$4:$E$11,)))</f>
        <v>2</v>
      </c>
      <c r="L32">
        <f>COUNTIF(D$6:D32,D32)</f>
        <v>1</v>
      </c>
    </row>
    <row r="33" spans="2:12" ht="31.5" x14ac:dyDescent="0.25">
      <c r="B33" s="7" t="str">
        <f t="shared" si="2"/>
        <v>3-2-2</v>
      </c>
      <c r="C33" s="7" t="s">
        <v>18</v>
      </c>
      <c r="D33" s="7" t="s">
        <v>80</v>
      </c>
      <c r="E33" s="12"/>
      <c r="F33" s="7" t="s">
        <v>7</v>
      </c>
      <c r="G33" s="3" t="s">
        <v>82</v>
      </c>
      <c r="H33" s="3" t="s">
        <v>83</v>
      </c>
      <c r="J33">
        <f>MATCH($C33,リスト!$B$4:$B$11,)</f>
        <v>3</v>
      </c>
      <c r="K33">
        <f>IF(C33="環境",MATCH($D33,リスト!$C$4:$C$11,),IF(C33="操作",MATCH($D33,リスト!$D$4:$D$11,),MATCH($D33,リスト!$E$4:$E$11,)))</f>
        <v>2</v>
      </c>
      <c r="L33">
        <f>COUNTIF(D$6:D33,D33)</f>
        <v>2</v>
      </c>
    </row>
    <row r="34" spans="2:12" ht="47.25" x14ac:dyDescent="0.25">
      <c r="B34" s="7" t="str">
        <f t="shared" si="2"/>
        <v>3-2-3</v>
      </c>
      <c r="C34" s="7" t="s">
        <v>18</v>
      </c>
      <c r="D34" s="7" t="s">
        <v>80</v>
      </c>
      <c r="E34" s="12"/>
      <c r="F34" s="7" t="s">
        <v>7</v>
      </c>
      <c r="G34" s="3" t="s">
        <v>84</v>
      </c>
      <c r="H34" s="3" t="s">
        <v>86</v>
      </c>
      <c r="J34">
        <f>MATCH($C34,リスト!$B$4:$B$11,)</f>
        <v>3</v>
      </c>
      <c r="K34">
        <f>IF(C34="環境",MATCH($D34,リスト!$C$4:$C$11,),IF(C34="操作",MATCH($D34,リスト!$D$4:$D$11,),MATCH($D34,リスト!$E$4:$E$11,)))</f>
        <v>2</v>
      </c>
      <c r="L34">
        <f>COUNTIF(D$6:D34,D34)</f>
        <v>3</v>
      </c>
    </row>
    <row r="35" spans="2:12" ht="63" x14ac:dyDescent="0.25">
      <c r="B35" s="7" t="str">
        <f t="shared" si="2"/>
        <v>3-3-1</v>
      </c>
      <c r="C35" s="7" t="s">
        <v>18</v>
      </c>
      <c r="D35" s="7" t="s">
        <v>87</v>
      </c>
      <c r="E35" s="12"/>
      <c r="F35" s="7" t="s">
        <v>7</v>
      </c>
      <c r="G35" s="3" t="s">
        <v>88</v>
      </c>
      <c r="H35" s="3" t="s">
        <v>89</v>
      </c>
      <c r="J35">
        <f>MATCH($C35,リスト!$B$4:$B$11,)</f>
        <v>3</v>
      </c>
      <c r="K35">
        <f>IF(C35="環境",MATCH($D35,リスト!$C$4:$C$11,),IF(C35="操作",MATCH($D35,リスト!$D$4:$D$11,),MATCH($D35,リスト!$E$4:$E$11,)))</f>
        <v>3</v>
      </c>
      <c r="L35">
        <f>COUNTIF(D$6:D35,D35)</f>
        <v>1</v>
      </c>
    </row>
    <row r="36" spans="2:12" ht="126" x14ac:dyDescent="0.25">
      <c r="B36" s="7" t="str">
        <f t="shared" si="2"/>
        <v>3-3-2</v>
      </c>
      <c r="C36" s="7" t="s">
        <v>18</v>
      </c>
      <c r="D36" s="7" t="s">
        <v>87</v>
      </c>
      <c r="E36" s="12"/>
      <c r="F36" s="7" t="s">
        <v>7</v>
      </c>
      <c r="G36" s="3" t="s">
        <v>90</v>
      </c>
      <c r="H36" s="3" t="s">
        <v>109</v>
      </c>
      <c r="J36">
        <f>MATCH($C36,リスト!$B$4:$B$11,)</f>
        <v>3</v>
      </c>
      <c r="K36">
        <f>IF(C36="環境",MATCH($D36,リスト!$C$4:$C$11,),IF(C36="操作",MATCH($D36,リスト!$D$4:$D$11,),MATCH($D36,リスト!$E$4:$E$11,)))</f>
        <v>3</v>
      </c>
      <c r="L36">
        <f>COUNTIF(D$6:D36,D36)</f>
        <v>2</v>
      </c>
    </row>
    <row r="37" spans="2:12" hidden="1" outlineLevel="1" x14ac:dyDescent="0.25">
      <c r="B37" s="7" t="str">
        <f t="shared" si="2"/>
        <v/>
      </c>
      <c r="C37" s="7"/>
      <c r="D37" s="7"/>
      <c r="E37" s="12"/>
      <c r="F37" s="7"/>
      <c r="G37" s="3"/>
      <c r="H37" s="3"/>
      <c r="J37" t="e">
        <f>MATCH($C37,リスト!$B$4:$B$11,)</f>
        <v>#N/A</v>
      </c>
      <c r="K37" t="e">
        <f>IF(C37="環境",MATCH($D37,リスト!$C$4:$C$11,),IF(C37="操作",MATCH($D37,リスト!$D$4:$D$11,),MATCH($D37,リスト!$E$4:$E$11,)))</f>
        <v>#N/A</v>
      </c>
      <c r="L37">
        <f>COUNTIF(D$6:D37,D37)</f>
        <v>0</v>
      </c>
    </row>
    <row r="38" spans="2:12" hidden="1" outlineLevel="1" x14ac:dyDescent="0.25">
      <c r="B38" s="7" t="str">
        <f t="shared" si="2"/>
        <v/>
      </c>
      <c r="C38" s="7"/>
      <c r="D38" s="7"/>
      <c r="E38" s="12"/>
      <c r="F38" s="7"/>
      <c r="G38" s="3"/>
      <c r="H38" s="3"/>
      <c r="J38" t="e">
        <f>MATCH($C38,リスト!$B$4:$B$11,)</f>
        <v>#N/A</v>
      </c>
      <c r="K38" t="e">
        <f>IF(C38="環境",MATCH($D38,リスト!$C$4:$C$11,),IF(C38="操作",MATCH($D38,リスト!$D$4:$D$11,),MATCH($D38,リスト!$E$4:$E$11,)))</f>
        <v>#N/A</v>
      </c>
      <c r="L38">
        <f>COUNTIF(D$6:D38,D38)</f>
        <v>0</v>
      </c>
    </row>
    <row r="39" spans="2:12" hidden="1" outlineLevel="1" x14ac:dyDescent="0.25">
      <c r="B39" s="7" t="str">
        <f t="shared" si="2"/>
        <v/>
      </c>
      <c r="C39" s="7"/>
      <c r="D39" s="7"/>
      <c r="E39" s="12"/>
      <c r="F39" s="7"/>
      <c r="G39" s="3"/>
      <c r="H39" s="3"/>
      <c r="J39" t="e">
        <f>MATCH($C39,リスト!$B$4:$B$11,)</f>
        <v>#N/A</v>
      </c>
      <c r="K39" t="e">
        <f>IF(C39="環境",MATCH($D39,リスト!$C$4:$C$11,),IF(C39="操作",MATCH($D39,リスト!$D$4:$D$11,),MATCH($D39,リスト!$E$4:$E$11,)))</f>
        <v>#N/A</v>
      </c>
      <c r="L39">
        <f>COUNTIF(D$6:D39,D39)</f>
        <v>0</v>
      </c>
    </row>
    <row r="40" spans="2:12" hidden="1" outlineLevel="1" x14ac:dyDescent="0.25">
      <c r="B40" s="7" t="str">
        <f t="shared" si="0"/>
        <v/>
      </c>
      <c r="C40" s="7"/>
      <c r="D40" s="7"/>
      <c r="E40" s="12"/>
      <c r="F40" s="7"/>
      <c r="G40" s="3"/>
      <c r="H40" s="3"/>
      <c r="J40" t="e">
        <f>MATCH($C40,リスト!$B$4:$B$11,)</f>
        <v>#N/A</v>
      </c>
      <c r="K40" t="e">
        <f>IF(C40="環境",MATCH($D40,リスト!$C$4:$C$11,),IF(C40="操作",MATCH($D40,リスト!$D$4:$D$11,),MATCH($D40,リスト!$E$4:$E$11,)))</f>
        <v>#N/A</v>
      </c>
      <c r="L40">
        <f>COUNTIF(D$6:D40,D40)</f>
        <v>0</v>
      </c>
    </row>
    <row r="41" spans="2:12" hidden="1" outlineLevel="1" x14ac:dyDescent="0.25">
      <c r="B41" s="7" t="str">
        <f t="shared" si="0"/>
        <v/>
      </c>
      <c r="C41" s="7"/>
      <c r="D41" s="7"/>
      <c r="E41" s="12"/>
      <c r="F41" s="7"/>
      <c r="G41" s="3"/>
      <c r="H41" s="3"/>
      <c r="J41" t="e">
        <f>MATCH($C41,リスト!$B$4:$B$11,)</f>
        <v>#N/A</v>
      </c>
      <c r="K41" t="e">
        <f>IF(C41="環境",MATCH($D41,リスト!$C$4:$C$11,),IF(C41="操作",MATCH($D41,リスト!$D$4:$D$11,),MATCH($D41,リスト!$E$4:$E$11,)))</f>
        <v>#N/A</v>
      </c>
      <c r="L41">
        <f>COUNTIF(D$6:D41,D41)</f>
        <v>0</v>
      </c>
    </row>
    <row r="42" spans="2:12" hidden="1" outlineLevel="1" x14ac:dyDescent="0.25">
      <c r="B42" s="7" t="str">
        <f t="shared" si="0"/>
        <v/>
      </c>
      <c r="C42" s="7"/>
      <c r="D42" s="7"/>
      <c r="E42" s="12"/>
      <c r="F42" s="7"/>
      <c r="G42" s="3"/>
      <c r="H42" s="3"/>
      <c r="J42" t="e">
        <f>MATCH($C42,リスト!$B$4:$B$11,)</f>
        <v>#N/A</v>
      </c>
      <c r="K42" t="e">
        <f>IF(C42="環境",MATCH($D42,リスト!$C$4:$C$11,),IF(C42="操作",MATCH($D42,リスト!$D$4:$D$11,),MATCH($D42,リスト!$E$4:$E$11,)))</f>
        <v>#N/A</v>
      </c>
      <c r="L42">
        <f>COUNTIF(D$6:D42,D42)</f>
        <v>0</v>
      </c>
    </row>
    <row r="43" spans="2:12" hidden="1" outlineLevel="1" x14ac:dyDescent="0.25">
      <c r="B43" s="7" t="str">
        <f t="shared" si="0"/>
        <v/>
      </c>
      <c r="C43" s="7"/>
      <c r="D43" s="7"/>
      <c r="E43" s="12"/>
      <c r="F43" s="7"/>
      <c r="G43" s="3"/>
      <c r="H43" s="3"/>
      <c r="J43" t="e">
        <f>MATCH($C43,リスト!$B$4:$B$11,)</f>
        <v>#N/A</v>
      </c>
      <c r="K43" t="e">
        <f>IF(C43="環境",MATCH($D43,リスト!$C$4:$C$11,),IF(C43="操作",MATCH($D43,リスト!$D$4:$D$11,),MATCH($D43,リスト!$E$4:$E$11,)))</f>
        <v>#N/A</v>
      </c>
      <c r="L43">
        <f>COUNTIF(D$6:D43,D43)</f>
        <v>0</v>
      </c>
    </row>
    <row r="44" spans="2:12" hidden="1" outlineLevel="1" x14ac:dyDescent="0.25">
      <c r="B44" s="7" t="str">
        <f t="shared" si="0"/>
        <v/>
      </c>
      <c r="C44" s="7"/>
      <c r="D44" s="7"/>
      <c r="E44" s="12"/>
      <c r="F44" s="7"/>
      <c r="G44" s="3"/>
      <c r="H44" s="3"/>
      <c r="J44" t="e">
        <f>MATCH($C44,リスト!$B$4:$B$11,)</f>
        <v>#N/A</v>
      </c>
      <c r="K44" t="e">
        <f>IF(C44="環境",MATCH($D44,リスト!$C$4:$C$11,),IF(C44="操作",MATCH($D44,リスト!$D$4:$D$11,),MATCH($D44,リスト!$E$4:$E$11,)))</f>
        <v>#N/A</v>
      </c>
      <c r="L44">
        <f>COUNTIF(D$6:D44,D44)</f>
        <v>0</v>
      </c>
    </row>
    <row r="45" spans="2:12" ht="5.25" customHeight="1" collapsed="1" x14ac:dyDescent="0.25">
      <c r="B45" s="7" t="s">
        <v>36</v>
      </c>
      <c r="C45" s="7" t="s">
        <v>36</v>
      </c>
      <c r="D45" s="7" t="s">
        <v>36</v>
      </c>
      <c r="E45" s="12" t="s">
        <v>36</v>
      </c>
      <c r="F45" s="7" t="s">
        <v>36</v>
      </c>
      <c r="G45" s="3" t="s">
        <v>36</v>
      </c>
      <c r="H45" s="3" t="s">
        <v>36</v>
      </c>
    </row>
  </sheetData>
  <sheetProtection algorithmName="SHA-512" hashValue="89co8pWzOZz9IgA8ITWkhgqM/0vZjjh5ZaO6ShzSMrSR+HsXijtMCsoAQhztLTAvjVHxTNwEbypl57B/A9HQrQ==" saltValue="B6GNEIFY+f6tuL3sEKDY7w==" spinCount="100000" sheet="1" objects="1" scenarios="1" autoFilter="0"/>
  <autoFilter ref="B5:H45" xr:uid="{00000000-0009-0000-0000-000001000000}"/>
  <phoneticPr fontId="1"/>
  <conditionalFormatting sqref="F6:F45">
    <cfRule type="expression" dxfId="2" priority="1">
      <formula>$F6="Good"</formula>
    </cfRule>
    <cfRule type="expression" dxfId="1" priority="2">
      <formula>$F6="Caution"</formula>
    </cfRule>
    <cfRule type="expression" dxfId="0" priority="3">
      <formula>$F6="Danger"</formula>
    </cfRule>
  </conditionalFormatting>
  <dataValidations count="3">
    <dataValidation type="list" allowBlank="1" showInputMessage="1" showErrorMessage="1" sqref="F6:F44" xr:uid="{00000000-0002-0000-0100-000000000000}">
      <formula1>ノウハウの分類</formula1>
    </dataValidation>
    <dataValidation type="list" allowBlank="1" showInputMessage="1" showErrorMessage="1" sqref="C6:C44" xr:uid="{00000000-0002-0000-0100-000001000000}">
      <formula1>大分類</formula1>
    </dataValidation>
    <dataValidation type="list" allowBlank="1" showInputMessage="1" showErrorMessage="1" sqref="D6:D44" xr:uid="{00000000-0002-0000-0100-000002000000}">
      <formula1>INDIRECT($C6)</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H11"/>
  <sheetViews>
    <sheetView workbookViewId="0">
      <selection activeCell="B4" sqref="B4"/>
    </sheetView>
  </sheetViews>
  <sheetFormatPr defaultRowHeight="15.75" x14ac:dyDescent="0.25"/>
  <cols>
    <col min="4" max="4" width="13.88671875" bestFit="1" customWidth="1"/>
    <col min="8" max="8" width="10.88671875" bestFit="1" customWidth="1"/>
  </cols>
  <sheetData>
    <row r="2" spans="2:8" x14ac:dyDescent="0.25">
      <c r="B2" s="1" t="s">
        <v>1</v>
      </c>
      <c r="C2" s="1"/>
      <c r="D2" s="1"/>
      <c r="E2" s="1"/>
      <c r="F2" s="1"/>
      <c r="G2" s="1"/>
      <c r="H2" s="1" t="s">
        <v>5</v>
      </c>
    </row>
    <row r="3" spans="2:8" x14ac:dyDescent="0.25">
      <c r="B3" s="4" t="s">
        <v>2</v>
      </c>
      <c r="C3" s="4" t="s">
        <v>16</v>
      </c>
      <c r="D3" s="4" t="s">
        <v>17</v>
      </c>
      <c r="E3" s="4" t="s">
        <v>18</v>
      </c>
      <c r="F3" s="4"/>
      <c r="G3" s="4"/>
      <c r="H3" s="4" t="s">
        <v>1</v>
      </c>
    </row>
    <row r="4" spans="2:8" x14ac:dyDescent="0.25">
      <c r="B4" s="1" t="s">
        <v>16</v>
      </c>
      <c r="C4" s="1" t="s">
        <v>20</v>
      </c>
      <c r="D4" s="1" t="s">
        <v>26</v>
      </c>
      <c r="E4" s="1" t="s">
        <v>32</v>
      </c>
      <c r="F4" s="1"/>
      <c r="G4" s="1"/>
      <c r="H4" s="1" t="s">
        <v>8</v>
      </c>
    </row>
    <row r="5" spans="2:8" x14ac:dyDescent="0.25">
      <c r="B5" s="1" t="s">
        <v>17</v>
      </c>
      <c r="C5" s="1" t="s">
        <v>22</v>
      </c>
      <c r="D5" s="1" t="s">
        <v>28</v>
      </c>
      <c r="E5" s="1" t="s">
        <v>27</v>
      </c>
      <c r="F5" s="1"/>
      <c r="G5" s="1"/>
      <c r="H5" s="1" t="s">
        <v>10</v>
      </c>
    </row>
    <row r="6" spans="2:8" x14ac:dyDescent="0.25">
      <c r="B6" s="1" t="s">
        <v>18</v>
      </c>
      <c r="C6" s="1" t="s">
        <v>24</v>
      </c>
      <c r="D6" s="1" t="s">
        <v>29</v>
      </c>
      <c r="E6" s="1" t="s">
        <v>33</v>
      </c>
      <c r="F6" s="1"/>
      <c r="G6" s="1"/>
      <c r="H6" s="1" t="s">
        <v>12</v>
      </c>
    </row>
    <row r="7" spans="2:8" x14ac:dyDescent="0.25">
      <c r="B7" s="1" t="s">
        <v>13</v>
      </c>
      <c r="C7" s="1" t="s">
        <v>13</v>
      </c>
      <c r="D7" s="1" t="s">
        <v>30</v>
      </c>
      <c r="E7" s="1" t="s">
        <v>34</v>
      </c>
      <c r="F7" s="1"/>
      <c r="G7" s="1"/>
      <c r="H7" s="1" t="s">
        <v>13</v>
      </c>
    </row>
    <row r="8" spans="2:8" x14ac:dyDescent="0.25">
      <c r="B8" s="1" t="s">
        <v>13</v>
      </c>
      <c r="C8" s="1" t="s">
        <v>13</v>
      </c>
      <c r="D8" s="1" t="s">
        <v>31</v>
      </c>
      <c r="E8" s="1" t="s">
        <v>13</v>
      </c>
      <c r="F8" s="1"/>
      <c r="G8" s="1"/>
    </row>
    <row r="9" spans="2:8" x14ac:dyDescent="0.25">
      <c r="B9" s="1" t="s">
        <v>13</v>
      </c>
      <c r="C9" s="1" t="s">
        <v>13</v>
      </c>
      <c r="D9" s="1" t="s">
        <v>22</v>
      </c>
      <c r="E9" s="1" t="s">
        <v>13</v>
      </c>
      <c r="F9" s="1"/>
      <c r="G9" s="1"/>
    </row>
    <row r="10" spans="2:8" x14ac:dyDescent="0.25">
      <c r="B10" s="1" t="s">
        <v>13</v>
      </c>
      <c r="C10" s="1" t="s">
        <v>13</v>
      </c>
      <c r="D10" s="1" t="s">
        <v>13</v>
      </c>
      <c r="E10" s="1" t="s">
        <v>13</v>
      </c>
      <c r="F10" s="1"/>
      <c r="G10" s="1"/>
    </row>
    <row r="11" spans="2:8" x14ac:dyDescent="0.25">
      <c r="B11" s="1" t="s">
        <v>13</v>
      </c>
      <c r="C11" s="1" t="s">
        <v>13</v>
      </c>
      <c r="D11" s="1" t="s">
        <v>13</v>
      </c>
      <c r="E11" s="1" t="s">
        <v>13</v>
      </c>
      <c r="F11" s="1"/>
      <c r="G11" s="1"/>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はじめに</vt:lpstr>
      <vt:lpstr>ノウハウ一覧</vt:lpstr>
      <vt:lpstr>リスト</vt:lpstr>
      <vt:lpstr>ノウハウの分類</vt:lpstr>
      <vt:lpstr>運用</vt:lpstr>
      <vt:lpstr>環境</vt:lpstr>
      <vt:lpstr>操作</vt:lpstr>
      <vt:lpstr>大分類</vt:lpstr>
    </vt:vector>
  </TitlesOfParts>
  <Company>Denso Create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Nobutake Yamanaka (山中 信岳)</dc:creator>
  <cp:lastModifiedBy>信岳 山中</cp:lastModifiedBy>
  <dcterms:created xsi:type="dcterms:W3CDTF">2023-02-20T02:40:44Z</dcterms:created>
  <dcterms:modified xsi:type="dcterms:W3CDTF">2025-06-14T01:16:33Z</dcterms:modified>
</cp:coreProperties>
</file>